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8748" activeTab="0"/>
  </bookViews>
  <sheets>
    <sheet name="Zał.nr 2" sheetId="1" r:id="rId1"/>
    <sheet name="zał.nr 2 a sumy" sheetId="2" r:id="rId2"/>
  </sheets>
  <definedNames/>
  <calcPr fullCalcOnLoad="1"/>
</workbook>
</file>

<file path=xl/sharedStrings.xml><?xml version="1.0" encoding="utf-8"?>
<sst xmlns="http://schemas.openxmlformats.org/spreadsheetml/2006/main" count="460" uniqueCount="217">
  <si>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</si>
  <si>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</si>
  <si>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</si>
  <si>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</si>
  <si>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</si>
  <si>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</si>
  <si>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</si>
  <si>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</si>
  <si>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</si>
  <si>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</t>
  </si>
  <si>
    <t xml:space="preserve">XI </t>
  </si>
  <si>
    <t xml:space="preserve">XII </t>
  </si>
  <si>
    <t>Moc zamówiona</t>
  </si>
  <si>
    <t>LP</t>
  </si>
  <si>
    <t>47-200 Kędzierzyn-Koźle</t>
  </si>
  <si>
    <t>47-223 Kędzierzyn-Koźle</t>
  </si>
  <si>
    <t>47-224 Kędzierzyn-Koźle</t>
  </si>
  <si>
    <t>47-225 Kędzierzyn-Koźle</t>
  </si>
  <si>
    <t>Publiczne Przedszkole nr 6</t>
  </si>
  <si>
    <t>Publiczne Przedszkole nr 7</t>
  </si>
  <si>
    <t>Publiczne Przedszkole nr 10</t>
  </si>
  <si>
    <t>ulica</t>
  </si>
  <si>
    <t>Razem:</t>
  </si>
  <si>
    <t>47-230 Kędzierzyn-Koźle</t>
  </si>
  <si>
    <t>47-220 Kędzierzyn-Koźłe</t>
  </si>
  <si>
    <t>47-220 Kędzierzyn-Koźle</t>
  </si>
  <si>
    <t>47-232 Kędzierzyn-Koźle</t>
  </si>
  <si>
    <t>Al. Jana Pawła II 29</t>
  </si>
  <si>
    <t>Zespół Szkół Nr 3 im. Mikołaja Reja</t>
  </si>
  <si>
    <t>Stadion Sławięcice</t>
  </si>
  <si>
    <t>Stadion Kożle</t>
  </si>
  <si>
    <t>Publiczna Szkoła Podstawowa  nr 1</t>
  </si>
  <si>
    <t>Publiczna Szkoła Podstawowa nr 6</t>
  </si>
  <si>
    <t>Publiczna Szkoła Podstawowa nr 9</t>
  </si>
  <si>
    <t>Publiczna Szkoła Podstawowa nr 11</t>
  </si>
  <si>
    <t>Publiczna Szkoła Podstawowa nr 12</t>
  </si>
  <si>
    <t>Publiczna Szkoła Podstawowa nr 20</t>
  </si>
  <si>
    <t>Publiczne Przedszkole nr 2</t>
  </si>
  <si>
    <t>Publiczne Przedszkole nr 5</t>
  </si>
  <si>
    <t>Publiczne Przedszkole nr 9</t>
  </si>
  <si>
    <t>Publiczne Przedszkole nr 11</t>
  </si>
  <si>
    <t>Publiczne Przedszkole nr 13</t>
  </si>
  <si>
    <t>Publiczne Przedszkole nr 14</t>
  </si>
  <si>
    <t>Publiczne Przedszkole nr 15</t>
  </si>
  <si>
    <t>Publiczne Przedszkole nr 23</t>
  </si>
  <si>
    <t>Publiczne Przedszkole nr 26</t>
  </si>
  <si>
    <t>Żłobek nr 10</t>
  </si>
  <si>
    <t>nazwa punktu poboru</t>
  </si>
  <si>
    <t>Publiczne Przedszkole nr 18</t>
  </si>
  <si>
    <t>Publiczne Przedszkole nr 12</t>
  </si>
  <si>
    <t>Publiczne Przedszkole nr 17</t>
  </si>
  <si>
    <t>Al. Jana Pawła II 31</t>
  </si>
  <si>
    <t>Bursa Szkolna</t>
  </si>
  <si>
    <t>poczta</t>
  </si>
  <si>
    <t>Punkt poboru</t>
  </si>
  <si>
    <t>Publiczne Przedszkole nr 22</t>
  </si>
  <si>
    <t>47-206 Kędzierzyn-Koźle</t>
  </si>
  <si>
    <t>Kryta Pływalnia</t>
  </si>
  <si>
    <t>Miesiące</t>
  </si>
  <si>
    <t>Zespół Szkół Żeglugi Śródlądowej im.Bohaterów Westerplatte</t>
  </si>
  <si>
    <t xml:space="preserve">Dom Pomocy Społecznej </t>
  </si>
  <si>
    <t>Dom Dziecka</t>
  </si>
  <si>
    <t>Oczyszczalnia Ścieków</t>
  </si>
  <si>
    <t>Wspólnota Mieszkaniowa Reymonta 8-10-12</t>
  </si>
  <si>
    <t>Wspólnota Mieszkaniowa Reymonta 1</t>
  </si>
  <si>
    <t>budynek mieszkalno-usługowy</t>
  </si>
  <si>
    <t>Schronisko dla zwierząt</t>
  </si>
  <si>
    <t>przychodnia</t>
  </si>
  <si>
    <t>budynek użytkowy</t>
  </si>
  <si>
    <t>administracja MZBK</t>
  </si>
  <si>
    <t>Stadion Kuźniczka</t>
  </si>
  <si>
    <t>Bohaterów Westerplatte 1</t>
  </si>
  <si>
    <t>Mieszka I 4</t>
  </si>
  <si>
    <t>Szymanowskiego 19</t>
  </si>
  <si>
    <t>Kościuszki 21</t>
  </si>
  <si>
    <t>Broniewskiego 5</t>
  </si>
  <si>
    <t>9 Maja 4</t>
  </si>
  <si>
    <t>Piramowicza 28</t>
  </si>
  <si>
    <t>Grunwaldzka 67</t>
  </si>
  <si>
    <t>Grunwaldzka</t>
  </si>
  <si>
    <t>Filtrowa 14</t>
  </si>
  <si>
    <t>Sławięcicka 79</t>
  </si>
  <si>
    <t>Piastowska 19</t>
  </si>
  <si>
    <t>Grunwaldzka 83/1</t>
  </si>
  <si>
    <t>Plebiscytowa 3</t>
  </si>
  <si>
    <t>Ligonia 5</t>
  </si>
  <si>
    <t>Powstańców 26</t>
  </si>
  <si>
    <t>Piramowicza 27</t>
  </si>
  <si>
    <t>Grabskiego 6</t>
  </si>
  <si>
    <t>Grunwaldzka 40</t>
  </si>
  <si>
    <t>Kościuszki 41</t>
  </si>
  <si>
    <t>Stalmacha 20</t>
  </si>
  <si>
    <t>Gagarina 3</t>
  </si>
  <si>
    <t>Partyzantów 30</t>
  </si>
  <si>
    <t>Piastowska 30</t>
  </si>
  <si>
    <t>Archimedesa 25</t>
  </si>
  <si>
    <t>Kozielska 3</t>
  </si>
  <si>
    <t>1 Maja 5</t>
  </si>
  <si>
    <t>Dmowskiego 5</t>
  </si>
  <si>
    <t>Harcerska 16</t>
  </si>
  <si>
    <t>Reja 14</t>
  </si>
  <si>
    <t>Roosvelta 13</t>
  </si>
  <si>
    <t>Spółdzielców 3</t>
  </si>
  <si>
    <t>Wierzbowa 4</t>
  </si>
  <si>
    <t>Leszka Białego 7</t>
  </si>
  <si>
    <t>Bolesława Śmiałego 5</t>
  </si>
  <si>
    <t>Piotra Skargi 25</t>
  </si>
  <si>
    <t>1 Maja 7</t>
  </si>
  <si>
    <t>Kazimierza Wielkiego 6</t>
  </si>
  <si>
    <t>Harcerska 11</t>
  </si>
  <si>
    <t>Reymonta 1</t>
  </si>
  <si>
    <t>Gliwicka 20</t>
  </si>
  <si>
    <t>Sławięcicka 96b</t>
  </si>
  <si>
    <t>Stara 6</t>
  </si>
  <si>
    <t>Wieniawskiego 1</t>
  </si>
  <si>
    <t>Judyma 4</t>
  </si>
  <si>
    <t>Dunikowskiego 14</t>
  </si>
  <si>
    <t>Skarbowa 8</t>
  </si>
  <si>
    <t xml:space="preserve">Portowa 70 </t>
  </si>
  <si>
    <t>Chrobrego 28</t>
  </si>
  <si>
    <t>Piastowska 10</t>
  </si>
  <si>
    <t>Szymanowskiego 29</t>
  </si>
  <si>
    <t>Filtrowa 13</t>
  </si>
  <si>
    <t>Reymonta 8-10-12</t>
  </si>
  <si>
    <t>Bałtycka 1</t>
  </si>
  <si>
    <t>Szkolna 15</t>
  </si>
  <si>
    <t>Szkolna 3</t>
  </si>
  <si>
    <t>Wyspa 22B</t>
  </si>
  <si>
    <t>Kościuszki 43b</t>
  </si>
  <si>
    <t>Sławięcicka 96</t>
  </si>
  <si>
    <t>Kościelna 19</t>
  </si>
  <si>
    <t>Tuwima 3C</t>
  </si>
  <si>
    <t>Roosevelta 2</t>
  </si>
  <si>
    <t>Piastowska 52</t>
  </si>
  <si>
    <t>Publiczna Szkoła Podstawowa nr 5</t>
  </si>
  <si>
    <t xml:space="preserve">Zadanie nr 1 : </t>
  </si>
  <si>
    <t>Grupa taryfowa W-1.1</t>
  </si>
  <si>
    <t>Grupa taryfowa W-2.1</t>
  </si>
  <si>
    <t>Zadanie nr 2 :</t>
  </si>
  <si>
    <t xml:space="preserve"> Grupa taryfowa W-3.6</t>
  </si>
  <si>
    <t>Grupa taryfowa W-3.9</t>
  </si>
  <si>
    <r>
      <rPr>
        <b/>
        <sz val="11"/>
        <rFont val="Calibri"/>
        <family val="2"/>
      </rPr>
      <t xml:space="preserve">Zadanie nr 3 : </t>
    </r>
    <r>
      <rPr>
        <b/>
        <sz val="10"/>
        <rFont val="Calibri"/>
        <family val="2"/>
      </rPr>
      <t>Grupa taryfowa W-4</t>
    </r>
  </si>
  <si>
    <r>
      <rPr>
        <b/>
        <sz val="11"/>
        <rFont val="Calibri"/>
        <family val="2"/>
      </rPr>
      <t>Zadanie nr 4 :</t>
    </r>
    <r>
      <rPr>
        <b/>
        <sz val="10"/>
        <rFont val="Calibri"/>
        <family val="2"/>
      </rPr>
      <t xml:space="preserve"> Grupa taryfowa W-5.1</t>
    </r>
  </si>
  <si>
    <r>
      <rPr>
        <b/>
        <sz val="11"/>
        <rFont val="Calibri"/>
        <family val="2"/>
      </rPr>
      <t>Zadanie nr 5 :</t>
    </r>
    <r>
      <rPr>
        <b/>
        <sz val="10"/>
        <rFont val="Calibri"/>
        <family val="2"/>
      </rPr>
      <t xml:space="preserve"> Grupa taryfowa W-6.1</t>
    </r>
  </si>
  <si>
    <r>
      <rPr>
        <b/>
        <sz val="11"/>
        <rFont val="Calibri"/>
        <family val="2"/>
      </rPr>
      <t>Zadanie nr 6 :</t>
    </r>
    <r>
      <rPr>
        <b/>
        <sz val="10"/>
        <rFont val="Calibri"/>
        <family val="2"/>
      </rPr>
      <t xml:space="preserve"> Grupa taryfowa W-7A.1</t>
    </r>
  </si>
  <si>
    <t>Gliwicka 4</t>
  </si>
  <si>
    <t>Publiczne Przedszkole nr 21</t>
  </si>
  <si>
    <t>Jordanowska 14</t>
  </si>
  <si>
    <t>Ignacego Mościckiego 14</t>
  </si>
  <si>
    <t>Publiczna Szkoła Podstawowa nr 3</t>
  </si>
  <si>
    <t>Publiczna Szkoła Podstawowa nr 19</t>
  </si>
  <si>
    <t>Publiczna Szkoła Podstawowa nr 15</t>
  </si>
  <si>
    <t>Publiczna Szkoła Podstawowa nr 16</t>
  </si>
  <si>
    <t>Dom Dziennego Pobytu nr 1</t>
  </si>
  <si>
    <t>Dom Dziennego Pobytu nr 2</t>
  </si>
  <si>
    <t>Dom Dziennego Pobytu nr 3</t>
  </si>
  <si>
    <t>Dom Dziennego Pobytu Nr 5</t>
  </si>
  <si>
    <t>kotłownia K-41</t>
  </si>
  <si>
    <t>kotłownia K-11</t>
  </si>
  <si>
    <t>kotłownia K-09</t>
  </si>
  <si>
    <t>kotłownia K-12</t>
  </si>
  <si>
    <t>kotłownia K-13</t>
  </si>
  <si>
    <t>Zielna 9</t>
  </si>
  <si>
    <t>kotłownia K-10</t>
  </si>
  <si>
    <t>kotłownia K-15</t>
  </si>
  <si>
    <t>kotłownia K-19</t>
  </si>
  <si>
    <t>kotłownia K-23</t>
  </si>
  <si>
    <t>Grzegorza Piramowicza 36</t>
  </si>
  <si>
    <t>I Liceum Ogólnokształcące im. Henryka Sienkiewicza</t>
  </si>
  <si>
    <t>Zielna 1</t>
  </si>
  <si>
    <t>Ściegiennego 2</t>
  </si>
  <si>
    <t>Waryńskiego 9</t>
  </si>
  <si>
    <t>45-047 Opole</t>
  </si>
  <si>
    <t>Mikołajczyka 4-6</t>
  </si>
  <si>
    <t>45-271 Opole</t>
  </si>
  <si>
    <t>Luboszycka 9</t>
  </si>
  <si>
    <t>45-215 Opole</t>
  </si>
  <si>
    <t>NPP</t>
  </si>
  <si>
    <t>Przedszkole Publiczne nr 24</t>
  </si>
  <si>
    <t>Hala Sportowa Śródmieście</t>
  </si>
  <si>
    <t>Żłobek nr 6</t>
  </si>
  <si>
    <t>Żłobek nr 3</t>
  </si>
  <si>
    <t>Mikołajczyka 5</t>
  </si>
  <si>
    <t>lokal użytkowy</t>
  </si>
  <si>
    <t>Stadion Blachownia</t>
  </si>
  <si>
    <t>Grunwaldzka 71</t>
  </si>
  <si>
    <t>Sławięcicka 18</t>
  </si>
  <si>
    <t>Strażnica OSP Sławięcice</t>
  </si>
  <si>
    <t>483 </t>
  </si>
  <si>
    <t>200 </t>
  </si>
  <si>
    <t>Hotel Asystenta</t>
  </si>
  <si>
    <t>DS. Zaścianek</t>
  </si>
  <si>
    <t>Szpital Zespolony Bud. A</t>
  </si>
  <si>
    <t xml:space="preserve">Przychodnia Specjalistyczna </t>
  </si>
  <si>
    <t>Publiczne Przedszkole nr 8</t>
  </si>
  <si>
    <t>Biurowiec</t>
  </si>
  <si>
    <t>warsztat samochodowy + garaże</t>
  </si>
  <si>
    <t>Dział Kanalizacji</t>
  </si>
  <si>
    <t>Zakład Uzdatniania Wody</t>
  </si>
  <si>
    <t>Sadowa 24</t>
  </si>
  <si>
    <t>Chrobrego 31</t>
  </si>
  <si>
    <t>Szkolna 7</t>
  </si>
  <si>
    <t> 111</t>
  </si>
  <si>
    <t>Wyspa 20</t>
  </si>
  <si>
    <t>Centrum Kształecnia Zawodowego</t>
  </si>
  <si>
    <t>WM</t>
  </si>
  <si>
    <t>świetlica</t>
  </si>
  <si>
    <t>Broniewskiego 15</t>
  </si>
  <si>
    <t>Broniewskiego 15 dz.588/13</t>
  </si>
  <si>
    <t>Zadanie nr 3 : Grupa taryfowa W-4</t>
  </si>
  <si>
    <t>Zadanie nr 4 : Grupa taryfowa W-5.1</t>
  </si>
  <si>
    <t>Zadanie nr 5 : Grupa taryfowa W-6.1</t>
  </si>
  <si>
    <t>Zadanie nr 6 : Grupa taryfowa W-7A.1</t>
  </si>
  <si>
    <t>Grupa taryfowa W-3.6</t>
  </si>
  <si>
    <t>Zadanie nr 1 :</t>
  </si>
  <si>
    <t>Szacunkowy pobór gazu z podziałem na grupy taryfowe w poszczególnych miesiącach roku 2022 w kWh</t>
  </si>
  <si>
    <t>Załącznik nr 2 do SWZ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</si>
</sst>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mmmm\ yy;@"/>
    <numFmt numFmtId="175" formatCode="0.0000"/>
    <numFmt numFmtId="176" formatCode="0.0%"/>
    <numFmt numFmtId="177" formatCode="#,##0.00000"/>
    <numFmt numFmtId="178" formatCode="0.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vertical="center"/>
    </xf>
    <xf numFmtId="1" fontId="24" fillId="0" borderId="0" xfId="0" applyNumberFormat="1" applyFont="1" applyFill="1" applyAlignment="1">
      <alignment horizontal="right"/>
    </xf>
    <xf numFmtId="1" fontId="24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3" fontId="24" fillId="0" borderId="0" xfId="0" applyNumberFormat="1" applyFont="1" applyFill="1" applyAlignment="1">
      <alignment horizontal="right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indent="7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44"/>
  <sheetViews>
    <sheetView tabSelected="1" zoomScalePageLayoutView="0" workbookViewId="0" topLeftCell="B1">
      <selection activeCell="U4" sqref="U4"/>
    </sheetView>
  </sheetViews>
  <sheetFormatPr defaultColWidth="9.140625" defaultRowHeight="12.75"/>
  <cols>
    <col min="1" max="1" width="9.140625" style="3" customWidth="1"/>
    <col min="2" max="2" width="3.00390625" style="3" customWidth="1"/>
    <col min="3" max="3" width="4.8515625" style="4" customWidth="1"/>
    <col min="4" max="4" width="21.140625" style="3" customWidth="1"/>
    <col min="5" max="5" width="36.28125" style="3" customWidth="1"/>
    <col min="6" max="6" width="20.28125" style="3" customWidth="1"/>
    <col min="7" max="18" width="8.8515625" style="3" customWidth="1"/>
    <col min="19" max="19" width="10.7109375" style="3" customWidth="1"/>
    <col min="20" max="20" width="19.8515625" style="17" customWidth="1"/>
    <col min="21" max="21" width="9.140625" style="3" customWidth="1"/>
    <col min="22" max="22" width="10.140625" style="3" customWidth="1"/>
    <col min="23" max="16384" width="9.140625" style="3" customWidth="1"/>
  </cols>
  <sheetData>
    <row r="1" spans="4:19" ht="15">
      <c r="D1" s="48" t="s">
        <v>215</v>
      </c>
      <c r="E1" s="48"/>
      <c r="F1" s="48"/>
      <c r="G1" s="48"/>
      <c r="H1" s="48"/>
      <c r="I1" s="48"/>
      <c r="J1" s="48"/>
      <c r="K1" s="48"/>
      <c r="L1" s="48"/>
      <c r="M1" s="48"/>
      <c r="N1" s="48"/>
      <c r="R1" s="19"/>
      <c r="S1" s="19" t="s">
        <v>216</v>
      </c>
    </row>
    <row r="2" ht="15" customHeight="1">
      <c r="B2" s="20" t="s">
        <v>135</v>
      </c>
    </row>
    <row r="3" ht="15" customHeight="1">
      <c r="B3" s="8" t="s">
        <v>136</v>
      </c>
    </row>
    <row r="4" spans="2:18" ht="15" customHeight="1">
      <c r="B4" s="2" t="s">
        <v>13</v>
      </c>
      <c r="C4" s="33" t="s">
        <v>177</v>
      </c>
      <c r="D4" s="45" t="s">
        <v>54</v>
      </c>
      <c r="E4" s="45"/>
      <c r="F4" s="45"/>
      <c r="G4" s="46" t="s">
        <v>58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20" s="4" customFormat="1" ht="15" customHeight="1">
      <c r="B5" s="33"/>
      <c r="C5" s="33"/>
      <c r="D5" s="33" t="s">
        <v>21</v>
      </c>
      <c r="E5" s="33" t="s">
        <v>47</v>
      </c>
      <c r="F5" s="33" t="s">
        <v>53</v>
      </c>
      <c r="G5" s="33" t="s">
        <v>0</v>
      </c>
      <c r="H5" s="33" t="s">
        <v>1</v>
      </c>
      <c r="I5" s="33" t="s">
        <v>2</v>
      </c>
      <c r="J5" s="33" t="s">
        <v>3</v>
      </c>
      <c r="K5" s="33" t="s">
        <v>4</v>
      </c>
      <c r="L5" s="33" t="s">
        <v>5</v>
      </c>
      <c r="M5" s="33" t="s">
        <v>6</v>
      </c>
      <c r="N5" s="33" t="s">
        <v>7</v>
      </c>
      <c r="O5" s="33" t="s">
        <v>8</v>
      </c>
      <c r="P5" s="33" t="s">
        <v>9</v>
      </c>
      <c r="Q5" s="33" t="s">
        <v>10</v>
      </c>
      <c r="R5" s="33" t="s">
        <v>11</v>
      </c>
      <c r="T5" s="17"/>
    </row>
    <row r="6" spans="2:20" s="13" customFormat="1" ht="30" customHeight="1">
      <c r="B6" s="12">
        <v>1</v>
      </c>
      <c r="C6" s="29">
        <f>1+C32</f>
        <v>20</v>
      </c>
      <c r="D6" s="12" t="s">
        <v>71</v>
      </c>
      <c r="E6" s="28" t="s">
        <v>59</v>
      </c>
      <c r="F6" s="12" t="s">
        <v>14</v>
      </c>
      <c r="G6" s="16">
        <v>3</v>
      </c>
      <c r="H6" s="16">
        <v>3</v>
      </c>
      <c r="I6" s="16">
        <v>2</v>
      </c>
      <c r="J6" s="16">
        <v>3</v>
      </c>
      <c r="K6" s="16">
        <v>3</v>
      </c>
      <c r="L6" s="16">
        <v>3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2</v>
      </c>
      <c r="S6" s="14"/>
      <c r="T6" s="18"/>
    </row>
    <row r="7" spans="2:20" s="13" customFormat="1" ht="30" customHeight="1">
      <c r="B7" s="12">
        <f>B6+1</f>
        <v>2</v>
      </c>
      <c r="C7" s="29">
        <f>1+C103</f>
        <v>28</v>
      </c>
      <c r="D7" s="12" t="s">
        <v>167</v>
      </c>
      <c r="E7" s="28" t="s">
        <v>168</v>
      </c>
      <c r="F7" s="12" t="s">
        <v>14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11</v>
      </c>
      <c r="R7" s="16">
        <v>0</v>
      </c>
      <c r="S7" s="14"/>
      <c r="T7" s="18"/>
    </row>
    <row r="8" spans="2:22" ht="15" customHeight="1">
      <c r="B8" s="2">
        <f>B7+1</f>
        <v>3</v>
      </c>
      <c r="C8" s="33">
        <f>1+C46</f>
        <v>47</v>
      </c>
      <c r="D8" s="2" t="s">
        <v>148</v>
      </c>
      <c r="E8" s="2" t="s">
        <v>149</v>
      </c>
      <c r="F8" s="2" t="s">
        <v>15</v>
      </c>
      <c r="G8" s="15">
        <v>300</v>
      </c>
      <c r="H8" s="15">
        <v>300</v>
      </c>
      <c r="I8" s="15">
        <v>300</v>
      </c>
      <c r="J8" s="15">
        <v>300</v>
      </c>
      <c r="K8" s="15">
        <v>300</v>
      </c>
      <c r="L8" s="15">
        <v>300</v>
      </c>
      <c r="M8" s="15">
        <v>150</v>
      </c>
      <c r="N8" s="15">
        <v>150</v>
      </c>
      <c r="O8" s="15">
        <v>300</v>
      </c>
      <c r="P8" s="15">
        <v>300</v>
      </c>
      <c r="Q8" s="15">
        <v>300</v>
      </c>
      <c r="R8" s="15">
        <v>300</v>
      </c>
      <c r="S8" s="14"/>
      <c r="T8" s="18"/>
      <c r="U8" s="13"/>
      <c r="V8" s="1"/>
    </row>
    <row r="9" spans="2:21" ht="15" customHeight="1">
      <c r="B9" s="12">
        <f>B8+1</f>
        <v>4</v>
      </c>
      <c r="C9" s="33">
        <f>1+C108</f>
        <v>57</v>
      </c>
      <c r="D9" s="2" t="s">
        <v>72</v>
      </c>
      <c r="E9" s="2" t="s">
        <v>150</v>
      </c>
      <c r="F9" s="2" t="s">
        <v>26</v>
      </c>
      <c r="G9" s="15">
        <v>111</v>
      </c>
      <c r="H9" s="15">
        <v>111</v>
      </c>
      <c r="I9" s="34" t="s">
        <v>202</v>
      </c>
      <c r="J9" s="15">
        <v>111</v>
      </c>
      <c r="K9" s="15">
        <v>111</v>
      </c>
      <c r="L9" s="15">
        <v>111</v>
      </c>
      <c r="M9" s="15">
        <v>0</v>
      </c>
      <c r="N9" s="15">
        <v>0</v>
      </c>
      <c r="O9" s="15">
        <v>111</v>
      </c>
      <c r="P9" s="15">
        <v>111</v>
      </c>
      <c r="Q9" s="15">
        <v>111</v>
      </c>
      <c r="R9" s="15">
        <v>111</v>
      </c>
      <c r="S9" s="14"/>
      <c r="T9" s="18"/>
      <c r="U9" s="13"/>
    </row>
    <row r="10" spans="2:21" ht="15" customHeight="1">
      <c r="B10" s="12">
        <f>B9+1</f>
        <v>5</v>
      </c>
      <c r="C10" s="33">
        <f>1+C66</f>
        <v>86</v>
      </c>
      <c r="D10" s="2" t="s">
        <v>171</v>
      </c>
      <c r="E10" s="2" t="s">
        <v>190</v>
      </c>
      <c r="F10" s="2" t="s">
        <v>172</v>
      </c>
      <c r="G10" s="15">
        <v>382</v>
      </c>
      <c r="H10" s="15">
        <v>527</v>
      </c>
      <c r="I10" s="34" t="s">
        <v>188</v>
      </c>
      <c r="J10" s="34" t="s">
        <v>189</v>
      </c>
      <c r="K10" s="34">
        <v>200</v>
      </c>
      <c r="L10" s="15">
        <v>200</v>
      </c>
      <c r="M10" s="34" t="s">
        <v>189</v>
      </c>
      <c r="N10" s="15">
        <v>200</v>
      </c>
      <c r="O10" s="15">
        <v>200</v>
      </c>
      <c r="P10" s="15">
        <v>200</v>
      </c>
      <c r="Q10" s="15">
        <v>200</v>
      </c>
      <c r="R10" s="15">
        <v>200</v>
      </c>
      <c r="S10" s="14"/>
      <c r="T10" s="18"/>
      <c r="U10" s="13"/>
    </row>
    <row r="11" spans="2:21" ht="15" customHeight="1">
      <c r="B11" s="47" t="s">
        <v>22</v>
      </c>
      <c r="C11" s="47"/>
      <c r="D11" s="47"/>
      <c r="E11" s="47"/>
      <c r="F11" s="47"/>
      <c r="G11" s="5">
        <f aca="true" t="shared" si="0" ref="G11:Q11">SUM(G6:G10)</f>
        <v>796</v>
      </c>
      <c r="H11" s="5">
        <f t="shared" si="0"/>
        <v>941</v>
      </c>
      <c r="I11" s="5">
        <f t="shared" si="0"/>
        <v>302</v>
      </c>
      <c r="J11" s="5">
        <f t="shared" si="0"/>
        <v>414</v>
      </c>
      <c r="K11" s="5">
        <f t="shared" si="0"/>
        <v>614</v>
      </c>
      <c r="L11" s="5">
        <f t="shared" si="0"/>
        <v>614</v>
      </c>
      <c r="M11" s="5">
        <f t="shared" si="0"/>
        <v>153</v>
      </c>
      <c r="N11" s="5">
        <f t="shared" si="0"/>
        <v>353</v>
      </c>
      <c r="O11" s="5">
        <f t="shared" si="0"/>
        <v>614</v>
      </c>
      <c r="P11" s="5">
        <f t="shared" si="0"/>
        <v>614</v>
      </c>
      <c r="Q11" s="5">
        <f t="shared" si="0"/>
        <v>625</v>
      </c>
      <c r="R11" s="5">
        <f>SUM(R6:R10)</f>
        <v>613</v>
      </c>
      <c r="S11" s="14"/>
      <c r="T11" s="18"/>
      <c r="U11" s="13"/>
    </row>
    <row r="12" spans="2:21" ht="15" customHeight="1">
      <c r="B12" s="21" t="s">
        <v>137</v>
      </c>
      <c r="C12" s="22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4"/>
      <c r="T12" s="18"/>
      <c r="U12" s="13"/>
    </row>
    <row r="13" spans="2:21" ht="15" customHeight="1">
      <c r="B13" s="2" t="s">
        <v>13</v>
      </c>
      <c r="C13" s="33" t="s">
        <v>177</v>
      </c>
      <c r="D13" s="45" t="s">
        <v>54</v>
      </c>
      <c r="E13" s="45"/>
      <c r="F13" s="45"/>
      <c r="G13" s="46" t="s">
        <v>58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4"/>
      <c r="T13" s="18"/>
      <c r="U13" s="13"/>
    </row>
    <row r="14" spans="2:21" s="4" customFormat="1" ht="15.75" customHeight="1">
      <c r="B14" s="33"/>
      <c r="C14" s="33"/>
      <c r="D14" s="33" t="s">
        <v>21</v>
      </c>
      <c r="E14" s="33" t="s">
        <v>47</v>
      </c>
      <c r="F14" s="33" t="s">
        <v>53</v>
      </c>
      <c r="G14" s="9" t="s">
        <v>0</v>
      </c>
      <c r="H14" s="9" t="s">
        <v>1</v>
      </c>
      <c r="I14" s="9" t="s">
        <v>2</v>
      </c>
      <c r="J14" s="9" t="s">
        <v>3</v>
      </c>
      <c r="K14" s="9" t="s">
        <v>4</v>
      </c>
      <c r="L14" s="9" t="s">
        <v>5</v>
      </c>
      <c r="M14" s="9" t="s">
        <v>6</v>
      </c>
      <c r="N14" s="9" t="s">
        <v>7</v>
      </c>
      <c r="O14" s="9" t="s">
        <v>8</v>
      </c>
      <c r="P14" s="9" t="s">
        <v>9</v>
      </c>
      <c r="Q14" s="9" t="s">
        <v>10</v>
      </c>
      <c r="R14" s="9" t="s">
        <v>11</v>
      </c>
      <c r="S14" s="14"/>
      <c r="T14" s="18"/>
      <c r="U14" s="13"/>
    </row>
    <row r="15" spans="2:22" ht="15" customHeight="1">
      <c r="B15" s="2">
        <v>1</v>
      </c>
      <c r="C15" s="33">
        <f>1+C104</f>
        <v>39</v>
      </c>
      <c r="D15" s="2" t="s">
        <v>27</v>
      </c>
      <c r="E15" s="2" t="s">
        <v>179</v>
      </c>
      <c r="F15" s="2" t="s">
        <v>24</v>
      </c>
      <c r="G15" s="15">
        <v>1500</v>
      </c>
      <c r="H15" s="15">
        <v>1500</v>
      </c>
      <c r="I15" s="15">
        <v>1500</v>
      </c>
      <c r="J15" s="15">
        <v>1500</v>
      </c>
      <c r="K15" s="15">
        <v>1500</v>
      </c>
      <c r="L15" s="15">
        <v>1500</v>
      </c>
      <c r="M15" s="15">
        <v>500</v>
      </c>
      <c r="N15" s="15">
        <v>500</v>
      </c>
      <c r="O15" s="15">
        <v>1500</v>
      </c>
      <c r="P15" s="15">
        <v>1500</v>
      </c>
      <c r="Q15" s="15">
        <v>1500</v>
      </c>
      <c r="R15" s="15">
        <v>1500</v>
      </c>
      <c r="S15" s="14"/>
      <c r="T15" s="18"/>
      <c r="U15" s="13"/>
      <c r="V15" s="1"/>
    </row>
    <row r="16" spans="2:21" ht="15" customHeight="1">
      <c r="B16" s="2">
        <f aca="true" t="shared" si="1" ref="B16:B21">B15+1</f>
        <v>2</v>
      </c>
      <c r="C16" s="33">
        <f>1+C51</f>
        <v>53</v>
      </c>
      <c r="D16" s="2" t="s">
        <v>77</v>
      </c>
      <c r="E16" s="2" t="s">
        <v>35</v>
      </c>
      <c r="F16" s="2" t="s">
        <v>14</v>
      </c>
      <c r="G16" s="15">
        <v>925</v>
      </c>
      <c r="H16" s="15">
        <v>925</v>
      </c>
      <c r="I16" s="15">
        <v>925</v>
      </c>
      <c r="J16" s="15">
        <v>925</v>
      </c>
      <c r="K16" s="15">
        <v>925</v>
      </c>
      <c r="L16" s="15">
        <v>925</v>
      </c>
      <c r="M16" s="15">
        <v>925</v>
      </c>
      <c r="N16" s="15">
        <v>925</v>
      </c>
      <c r="O16" s="15">
        <v>925</v>
      </c>
      <c r="P16" s="15">
        <v>925</v>
      </c>
      <c r="Q16" s="15">
        <v>925</v>
      </c>
      <c r="R16" s="15">
        <v>925</v>
      </c>
      <c r="S16" s="14"/>
      <c r="T16" s="18"/>
      <c r="U16" s="13"/>
    </row>
    <row r="17" spans="2:22" ht="15.75" customHeight="1">
      <c r="B17" s="2">
        <f t="shared" si="1"/>
        <v>3</v>
      </c>
      <c r="C17" s="33">
        <f>C16+1</f>
        <v>54</v>
      </c>
      <c r="D17" s="2" t="s">
        <v>73</v>
      </c>
      <c r="E17" s="2" t="s">
        <v>151</v>
      </c>
      <c r="F17" s="2" t="s">
        <v>56</v>
      </c>
      <c r="G17" s="15">
        <v>136</v>
      </c>
      <c r="H17" s="15">
        <v>136</v>
      </c>
      <c r="I17" s="15">
        <v>136</v>
      </c>
      <c r="J17" s="15">
        <v>136</v>
      </c>
      <c r="K17" s="15">
        <v>136</v>
      </c>
      <c r="L17" s="15">
        <v>136</v>
      </c>
      <c r="M17" s="15">
        <v>136</v>
      </c>
      <c r="N17" s="15">
        <v>136</v>
      </c>
      <c r="O17" s="15">
        <v>136</v>
      </c>
      <c r="P17" s="15">
        <v>136</v>
      </c>
      <c r="Q17" s="15">
        <v>136</v>
      </c>
      <c r="R17" s="15">
        <v>136</v>
      </c>
      <c r="S17" s="14"/>
      <c r="T17" s="18"/>
      <c r="U17" s="13"/>
      <c r="V17" s="1"/>
    </row>
    <row r="18" spans="2:21" ht="15" customHeight="1">
      <c r="B18" s="2">
        <f t="shared" si="1"/>
        <v>4</v>
      </c>
      <c r="C18" s="33">
        <f>1+C54</f>
        <v>62</v>
      </c>
      <c r="D18" s="2" t="s">
        <v>74</v>
      </c>
      <c r="E18" s="2" t="s">
        <v>18</v>
      </c>
      <c r="F18" s="2" t="s">
        <v>16</v>
      </c>
      <c r="G18" s="15">
        <v>1098</v>
      </c>
      <c r="H18" s="15">
        <v>1098</v>
      </c>
      <c r="I18" s="15">
        <v>1098</v>
      </c>
      <c r="J18" s="15">
        <v>1098</v>
      </c>
      <c r="K18" s="15">
        <v>1098</v>
      </c>
      <c r="L18" s="15">
        <v>1098</v>
      </c>
      <c r="M18" s="15">
        <v>1098</v>
      </c>
      <c r="N18" s="15">
        <v>1098</v>
      </c>
      <c r="O18" s="15">
        <v>1098</v>
      </c>
      <c r="P18" s="15">
        <v>1098</v>
      </c>
      <c r="Q18" s="15">
        <v>1098</v>
      </c>
      <c r="R18" s="15">
        <v>1098</v>
      </c>
      <c r="S18" s="14"/>
      <c r="T18" s="18"/>
      <c r="U18" s="13"/>
    </row>
    <row r="19" spans="2:21" ht="15" customHeight="1">
      <c r="B19" s="2">
        <f t="shared" si="1"/>
        <v>5</v>
      </c>
      <c r="C19" s="33">
        <f>C18+1</f>
        <v>63</v>
      </c>
      <c r="D19" s="2" t="s">
        <v>147</v>
      </c>
      <c r="E19" s="2" t="s">
        <v>19</v>
      </c>
      <c r="F19" s="2" t="s">
        <v>15</v>
      </c>
      <c r="G19" s="15">
        <v>710</v>
      </c>
      <c r="H19" s="15">
        <v>710</v>
      </c>
      <c r="I19" s="15">
        <v>693</v>
      </c>
      <c r="J19" s="15">
        <v>693</v>
      </c>
      <c r="K19" s="15">
        <v>693</v>
      </c>
      <c r="L19" s="15">
        <v>693</v>
      </c>
      <c r="M19" s="15">
        <v>700</v>
      </c>
      <c r="N19" s="15">
        <v>600</v>
      </c>
      <c r="O19" s="15">
        <v>710</v>
      </c>
      <c r="P19" s="15">
        <v>710</v>
      </c>
      <c r="Q19" s="15">
        <v>710</v>
      </c>
      <c r="R19" s="15">
        <v>710</v>
      </c>
      <c r="S19" s="14"/>
      <c r="T19" s="18"/>
      <c r="U19" s="13"/>
    </row>
    <row r="20" spans="2:21" ht="15" customHeight="1">
      <c r="B20" s="2">
        <f t="shared" si="1"/>
        <v>6</v>
      </c>
      <c r="C20" s="33">
        <f>1+C56</f>
        <v>66</v>
      </c>
      <c r="D20" s="2" t="s">
        <v>75</v>
      </c>
      <c r="E20" s="2" t="s">
        <v>20</v>
      </c>
      <c r="F20" s="2" t="s">
        <v>17</v>
      </c>
      <c r="G20" s="15">
        <v>900</v>
      </c>
      <c r="H20" s="15">
        <v>750</v>
      </c>
      <c r="I20" s="15">
        <v>900</v>
      </c>
      <c r="J20" s="15">
        <v>900</v>
      </c>
      <c r="K20" s="15">
        <v>900</v>
      </c>
      <c r="L20" s="15">
        <v>750</v>
      </c>
      <c r="M20" s="15">
        <v>750</v>
      </c>
      <c r="N20" s="15">
        <v>700</v>
      </c>
      <c r="O20" s="15">
        <v>900</v>
      </c>
      <c r="P20" s="15">
        <v>900</v>
      </c>
      <c r="Q20" s="15">
        <v>800</v>
      </c>
      <c r="R20" s="15">
        <v>800</v>
      </c>
      <c r="S20" s="14"/>
      <c r="T20" s="18"/>
      <c r="U20" s="13"/>
    </row>
    <row r="21" spans="2:21" ht="15" customHeight="1">
      <c r="B21" s="2">
        <f t="shared" si="1"/>
        <v>7</v>
      </c>
      <c r="C21" s="33">
        <f>1+C90</f>
        <v>75</v>
      </c>
      <c r="D21" s="2" t="s">
        <v>76</v>
      </c>
      <c r="E21" s="2" t="s">
        <v>55</v>
      </c>
      <c r="F21" s="2" t="s">
        <v>25</v>
      </c>
      <c r="G21" s="15">
        <v>910</v>
      </c>
      <c r="H21" s="15">
        <v>910</v>
      </c>
      <c r="I21" s="15">
        <v>850</v>
      </c>
      <c r="J21" s="15">
        <v>850</v>
      </c>
      <c r="K21" s="15">
        <v>850</v>
      </c>
      <c r="L21" s="15">
        <v>800</v>
      </c>
      <c r="M21" s="15">
        <v>700</v>
      </c>
      <c r="N21" s="15">
        <v>700</v>
      </c>
      <c r="O21" s="15">
        <v>820</v>
      </c>
      <c r="P21" s="15">
        <v>850</v>
      </c>
      <c r="Q21" s="15">
        <v>850</v>
      </c>
      <c r="R21" s="15">
        <v>910</v>
      </c>
      <c r="S21" s="14"/>
      <c r="T21" s="18"/>
      <c r="U21" s="13"/>
    </row>
    <row r="22" spans="2:21" ht="15" customHeight="1">
      <c r="B22" s="47" t="s">
        <v>22</v>
      </c>
      <c r="C22" s="47"/>
      <c r="D22" s="47"/>
      <c r="E22" s="47"/>
      <c r="F22" s="47"/>
      <c r="G22" s="5">
        <f aca="true" t="shared" si="2" ref="G22:Q22">SUM(G15:G21)</f>
        <v>6179</v>
      </c>
      <c r="H22" s="5">
        <f t="shared" si="2"/>
        <v>6029</v>
      </c>
      <c r="I22" s="5">
        <f t="shared" si="2"/>
        <v>6102</v>
      </c>
      <c r="J22" s="5">
        <f t="shared" si="2"/>
        <v>6102</v>
      </c>
      <c r="K22" s="5">
        <f t="shared" si="2"/>
        <v>6102</v>
      </c>
      <c r="L22" s="5">
        <f t="shared" si="2"/>
        <v>5902</v>
      </c>
      <c r="M22" s="5">
        <f t="shared" si="2"/>
        <v>4809</v>
      </c>
      <c r="N22" s="5">
        <f t="shared" si="2"/>
        <v>4659</v>
      </c>
      <c r="O22" s="5">
        <f t="shared" si="2"/>
        <v>6089</v>
      </c>
      <c r="P22" s="5">
        <f t="shared" si="2"/>
        <v>6119</v>
      </c>
      <c r="Q22" s="5">
        <f t="shared" si="2"/>
        <v>6019</v>
      </c>
      <c r="R22" s="5">
        <f>SUM(R15:R21)</f>
        <v>6079</v>
      </c>
      <c r="S22" s="14"/>
      <c r="T22" s="18"/>
      <c r="U22" s="13"/>
    </row>
    <row r="23" spans="2:21" ht="15" customHeight="1">
      <c r="B23" s="20" t="s">
        <v>138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4"/>
      <c r="T23" s="18"/>
      <c r="U23" s="13"/>
    </row>
    <row r="24" spans="2:21" ht="15" customHeight="1">
      <c r="B24" s="8" t="s">
        <v>139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4"/>
      <c r="T24" s="18"/>
      <c r="U24" s="13"/>
    </row>
    <row r="25" spans="2:21" ht="15" customHeight="1">
      <c r="B25" s="2" t="s">
        <v>13</v>
      </c>
      <c r="C25" s="31" t="s">
        <v>177</v>
      </c>
      <c r="D25" s="45" t="s">
        <v>54</v>
      </c>
      <c r="E25" s="45"/>
      <c r="F25" s="45"/>
      <c r="G25" s="46" t="s">
        <v>58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4"/>
      <c r="T25" s="18"/>
      <c r="U25" s="13"/>
    </row>
    <row r="26" spans="2:21" s="4" customFormat="1" ht="15" customHeight="1">
      <c r="B26" s="31"/>
      <c r="C26" s="31"/>
      <c r="D26" s="31" t="s">
        <v>21</v>
      </c>
      <c r="E26" s="31" t="s">
        <v>47</v>
      </c>
      <c r="F26" s="31" t="s">
        <v>53</v>
      </c>
      <c r="G26" s="9" t="s">
        <v>0</v>
      </c>
      <c r="H26" s="9" t="s">
        <v>1</v>
      </c>
      <c r="I26" s="9" t="s">
        <v>2</v>
      </c>
      <c r="J26" s="9" t="s">
        <v>3</v>
      </c>
      <c r="K26" s="9" t="s">
        <v>4</v>
      </c>
      <c r="L26" s="9" t="s">
        <v>5</v>
      </c>
      <c r="M26" s="9" t="s">
        <v>6</v>
      </c>
      <c r="N26" s="9" t="s">
        <v>7</v>
      </c>
      <c r="O26" s="9" t="s">
        <v>8</v>
      </c>
      <c r="P26" s="9" t="s">
        <v>9</v>
      </c>
      <c r="Q26" s="9" t="s">
        <v>10</v>
      </c>
      <c r="R26" s="9" t="s">
        <v>11</v>
      </c>
      <c r="S26" s="14"/>
      <c r="T26" s="18"/>
      <c r="U26" s="13"/>
    </row>
    <row r="27" spans="2:21" s="4" customFormat="1" ht="15" customHeight="1">
      <c r="B27" s="2">
        <v>1</v>
      </c>
      <c r="C27" s="31">
        <f>1+C124</f>
        <v>10</v>
      </c>
      <c r="D27" s="32" t="s">
        <v>186</v>
      </c>
      <c r="E27" s="32" t="s">
        <v>187</v>
      </c>
      <c r="F27" s="32" t="s">
        <v>23</v>
      </c>
      <c r="G27" s="34">
        <v>18900</v>
      </c>
      <c r="H27" s="34">
        <v>15000</v>
      </c>
      <c r="I27" s="34">
        <v>14850</v>
      </c>
      <c r="J27" s="34">
        <v>6900</v>
      </c>
      <c r="K27" s="34">
        <v>6900</v>
      </c>
      <c r="L27" s="34">
        <v>1430</v>
      </c>
      <c r="M27" s="34">
        <v>1430</v>
      </c>
      <c r="N27" s="34">
        <v>1810</v>
      </c>
      <c r="O27" s="34">
        <v>1500</v>
      </c>
      <c r="P27" s="34">
        <v>5500</v>
      </c>
      <c r="Q27" s="34">
        <v>13470</v>
      </c>
      <c r="R27" s="34">
        <v>17100</v>
      </c>
      <c r="S27" s="14"/>
      <c r="T27" s="18"/>
      <c r="U27" s="13"/>
    </row>
    <row r="28" spans="2:21" ht="15" customHeight="1">
      <c r="B28" s="2">
        <f>B27+1</f>
        <v>2</v>
      </c>
      <c r="C28" s="31">
        <f>C27+1</f>
        <v>11</v>
      </c>
      <c r="D28" s="2" t="s">
        <v>78</v>
      </c>
      <c r="E28" s="2" t="s">
        <v>197</v>
      </c>
      <c r="F28" s="2" t="s">
        <v>25</v>
      </c>
      <c r="G28" s="15">
        <v>10000</v>
      </c>
      <c r="H28" s="15">
        <v>9000</v>
      </c>
      <c r="I28" s="15">
        <v>7000</v>
      </c>
      <c r="J28" s="15">
        <v>7000</v>
      </c>
      <c r="K28" s="15">
        <v>3000</v>
      </c>
      <c r="L28" s="15">
        <v>2000</v>
      </c>
      <c r="M28" s="15">
        <v>1500</v>
      </c>
      <c r="N28" s="15">
        <v>1500</v>
      </c>
      <c r="O28" s="15">
        <v>2500</v>
      </c>
      <c r="P28" s="15">
        <v>3500</v>
      </c>
      <c r="Q28" s="15">
        <v>11000</v>
      </c>
      <c r="R28" s="15">
        <v>11000</v>
      </c>
      <c r="S28" s="14"/>
      <c r="T28" s="18"/>
      <c r="U28" s="13"/>
    </row>
    <row r="29" spans="2:21" ht="15" customHeight="1">
      <c r="B29" s="2">
        <f>B28+1</f>
        <v>3</v>
      </c>
      <c r="C29" s="31">
        <f>C28+1</f>
        <v>12</v>
      </c>
      <c r="D29" s="2" t="s">
        <v>79</v>
      </c>
      <c r="E29" s="2" t="s">
        <v>196</v>
      </c>
      <c r="F29" s="2" t="s">
        <v>25</v>
      </c>
      <c r="G29" s="15">
        <v>14000</v>
      </c>
      <c r="H29" s="15">
        <v>10000</v>
      </c>
      <c r="I29" s="15">
        <v>7000</v>
      </c>
      <c r="J29" s="15">
        <v>7000</v>
      </c>
      <c r="K29" s="15">
        <v>3500</v>
      </c>
      <c r="L29" s="15">
        <v>1500</v>
      </c>
      <c r="M29" s="15">
        <v>0</v>
      </c>
      <c r="N29" s="15">
        <v>0</v>
      </c>
      <c r="O29" s="15">
        <v>1500</v>
      </c>
      <c r="P29" s="15">
        <v>3500</v>
      </c>
      <c r="Q29" s="15">
        <v>11000</v>
      </c>
      <c r="R29" s="15">
        <v>12000</v>
      </c>
      <c r="U29" s="10"/>
    </row>
    <row r="30" spans="2:21" s="13" customFormat="1" ht="13.5">
      <c r="B30" s="12">
        <f aca="true" t="shared" si="3" ref="B30:C67">B29+1</f>
        <v>4</v>
      </c>
      <c r="C30" s="31">
        <f>C29+1</f>
        <v>13</v>
      </c>
      <c r="D30" s="12" t="s">
        <v>80</v>
      </c>
      <c r="E30" s="28" t="s">
        <v>195</v>
      </c>
      <c r="F30" s="12" t="s">
        <v>14</v>
      </c>
      <c r="G30" s="16">
        <v>11000</v>
      </c>
      <c r="H30" s="16">
        <v>7500</v>
      </c>
      <c r="I30" s="16">
        <v>7500</v>
      </c>
      <c r="J30" s="16">
        <v>7500</v>
      </c>
      <c r="K30" s="16">
        <v>2500</v>
      </c>
      <c r="L30" s="16">
        <v>2500</v>
      </c>
      <c r="M30" s="16">
        <v>700</v>
      </c>
      <c r="N30" s="16">
        <v>700</v>
      </c>
      <c r="O30" s="16">
        <v>3000</v>
      </c>
      <c r="P30" s="16">
        <v>4000</v>
      </c>
      <c r="Q30" s="16">
        <v>10000</v>
      </c>
      <c r="R30" s="16">
        <v>10000</v>
      </c>
      <c r="T30" s="17"/>
      <c r="U30" s="7"/>
    </row>
    <row r="31" spans="2:21" ht="15" customHeight="1">
      <c r="B31" s="12">
        <f t="shared" si="3"/>
        <v>5</v>
      </c>
      <c r="C31" s="31">
        <f>1+C85</f>
        <v>17</v>
      </c>
      <c r="D31" s="2" t="s">
        <v>169</v>
      </c>
      <c r="E31" s="2" t="s">
        <v>60</v>
      </c>
      <c r="F31" s="2" t="s">
        <v>23</v>
      </c>
      <c r="G31" s="15">
        <v>728</v>
      </c>
      <c r="H31" s="15">
        <v>1285</v>
      </c>
      <c r="I31" s="15">
        <v>1286</v>
      </c>
      <c r="J31" s="15">
        <v>669</v>
      </c>
      <c r="K31" s="15">
        <v>2544</v>
      </c>
      <c r="L31" s="15">
        <v>1198</v>
      </c>
      <c r="M31" s="15">
        <v>1198</v>
      </c>
      <c r="N31" s="15">
        <v>1357</v>
      </c>
      <c r="O31" s="15">
        <v>1358</v>
      </c>
      <c r="P31" s="15">
        <v>1369</v>
      </c>
      <c r="Q31" s="15">
        <v>3290</v>
      </c>
      <c r="R31" s="15">
        <v>3291</v>
      </c>
      <c r="S31" s="1"/>
      <c r="U31" s="4"/>
    </row>
    <row r="32" spans="2:21" s="13" customFormat="1" ht="30" customHeight="1">
      <c r="B32" s="12">
        <f t="shared" si="3"/>
        <v>6</v>
      </c>
      <c r="C32" s="29">
        <f>1+C100</f>
        <v>19</v>
      </c>
      <c r="D32" s="12" t="s">
        <v>71</v>
      </c>
      <c r="E32" s="28" t="s">
        <v>59</v>
      </c>
      <c r="F32" s="12" t="s">
        <v>14</v>
      </c>
      <c r="G32" s="16">
        <v>0</v>
      </c>
      <c r="H32" s="16">
        <v>2578</v>
      </c>
      <c r="I32" s="16">
        <v>12286</v>
      </c>
      <c r="J32" s="16">
        <v>16796</v>
      </c>
      <c r="K32" s="16">
        <v>16795</v>
      </c>
      <c r="L32" s="16">
        <v>8939</v>
      </c>
      <c r="M32" s="16">
        <v>8126</v>
      </c>
      <c r="N32" s="16">
        <v>8944</v>
      </c>
      <c r="O32" s="16">
        <v>8105</v>
      </c>
      <c r="P32" s="16">
        <v>9393</v>
      </c>
      <c r="Q32" s="16">
        <v>10561</v>
      </c>
      <c r="R32" s="16">
        <v>11972</v>
      </c>
      <c r="S32" s="1"/>
      <c r="T32" s="17"/>
      <c r="U32" s="6"/>
    </row>
    <row r="33" spans="2:21" ht="15" customHeight="1">
      <c r="B33" s="2">
        <f t="shared" si="3"/>
        <v>7</v>
      </c>
      <c r="C33" s="31">
        <f>1+C6</f>
        <v>21</v>
      </c>
      <c r="D33" s="2" t="s">
        <v>81</v>
      </c>
      <c r="E33" s="2" t="s">
        <v>28</v>
      </c>
      <c r="F33" s="2" t="s">
        <v>23</v>
      </c>
      <c r="G33" s="15">
        <v>7335</v>
      </c>
      <c r="H33" s="15">
        <v>4719</v>
      </c>
      <c r="I33" s="15">
        <v>4503</v>
      </c>
      <c r="J33" s="15">
        <v>2686</v>
      </c>
      <c r="K33" s="15">
        <v>2781</v>
      </c>
      <c r="L33" s="15">
        <v>5210</v>
      </c>
      <c r="M33" s="15">
        <v>5212</v>
      </c>
      <c r="N33" s="15">
        <v>5685</v>
      </c>
      <c r="O33" s="15">
        <v>5298</v>
      </c>
      <c r="P33" s="15">
        <v>5557</v>
      </c>
      <c r="Q33" s="15">
        <v>12996</v>
      </c>
      <c r="R33" s="15">
        <v>16115</v>
      </c>
      <c r="S33" s="1"/>
      <c r="U33" s="4"/>
    </row>
    <row r="34" spans="2:21" ht="15" customHeight="1">
      <c r="B34" s="12">
        <f>B33+1</f>
        <v>8</v>
      </c>
      <c r="C34" s="29">
        <f>1+C102</f>
        <v>25</v>
      </c>
      <c r="D34" s="12" t="s">
        <v>203</v>
      </c>
      <c r="E34" s="28" t="s">
        <v>204</v>
      </c>
      <c r="F34" s="12" t="s">
        <v>15</v>
      </c>
      <c r="G34" s="16">
        <v>7314</v>
      </c>
      <c r="H34" s="16">
        <v>7314</v>
      </c>
      <c r="I34" s="16">
        <v>7314</v>
      </c>
      <c r="J34" s="16">
        <v>7314</v>
      </c>
      <c r="K34" s="16">
        <v>7314</v>
      </c>
      <c r="L34" s="16">
        <v>7314</v>
      </c>
      <c r="M34" s="16">
        <v>7314</v>
      </c>
      <c r="N34" s="16">
        <v>7314</v>
      </c>
      <c r="O34" s="16">
        <v>7314</v>
      </c>
      <c r="P34" s="16">
        <v>7314</v>
      </c>
      <c r="Q34" s="16">
        <v>7318</v>
      </c>
      <c r="R34" s="16">
        <v>7318</v>
      </c>
      <c r="S34" s="1"/>
      <c r="U34" s="4"/>
    </row>
    <row r="35" spans="2:21" ht="15" customHeight="1">
      <c r="B35" s="2">
        <f>B34+1</f>
        <v>9</v>
      </c>
      <c r="C35" s="31">
        <f>1+C34</f>
        <v>26</v>
      </c>
      <c r="D35" s="2" t="s">
        <v>82</v>
      </c>
      <c r="E35" s="2" t="s">
        <v>52</v>
      </c>
      <c r="F35" s="2" t="s">
        <v>14</v>
      </c>
      <c r="G35" s="15">
        <v>1910</v>
      </c>
      <c r="H35" s="15">
        <v>1909</v>
      </c>
      <c r="I35" s="15">
        <v>2776</v>
      </c>
      <c r="J35" s="15">
        <v>219</v>
      </c>
      <c r="K35" s="15">
        <v>218</v>
      </c>
      <c r="L35" s="15">
        <v>82</v>
      </c>
      <c r="M35" s="15">
        <v>82</v>
      </c>
      <c r="N35" s="15">
        <v>83</v>
      </c>
      <c r="O35" s="15">
        <v>2033</v>
      </c>
      <c r="P35" s="15">
        <v>2033</v>
      </c>
      <c r="Q35" s="15">
        <v>2110</v>
      </c>
      <c r="R35" s="15">
        <v>2109</v>
      </c>
      <c r="S35" s="1"/>
      <c r="U35" s="4"/>
    </row>
    <row r="36" spans="2:21" ht="15" customHeight="1">
      <c r="B36" s="2">
        <f>B35+1</f>
        <v>10</v>
      </c>
      <c r="C36" s="31">
        <f>C7+1</f>
        <v>29</v>
      </c>
      <c r="D36" s="2" t="s">
        <v>83</v>
      </c>
      <c r="E36" s="2" t="s">
        <v>183</v>
      </c>
      <c r="F36" s="2" t="s">
        <v>25</v>
      </c>
      <c r="G36" s="15">
        <v>6955</v>
      </c>
      <c r="H36" s="15">
        <v>4515</v>
      </c>
      <c r="I36" s="15">
        <v>3750</v>
      </c>
      <c r="J36" s="15">
        <v>1615</v>
      </c>
      <c r="K36" s="15">
        <v>0</v>
      </c>
      <c r="L36" s="15">
        <v>0</v>
      </c>
      <c r="M36" s="15">
        <v>0</v>
      </c>
      <c r="N36" s="15">
        <v>0</v>
      </c>
      <c r="O36" s="15">
        <v>565</v>
      </c>
      <c r="P36" s="15">
        <v>2715</v>
      </c>
      <c r="Q36" s="15">
        <v>2575</v>
      </c>
      <c r="R36" s="15">
        <v>5615</v>
      </c>
      <c r="S36" s="1"/>
      <c r="U36" s="4"/>
    </row>
    <row r="37" spans="2:21" ht="15" customHeight="1">
      <c r="B37" s="2">
        <f>B36+1</f>
        <v>11</v>
      </c>
      <c r="C37" s="31">
        <f t="shared" si="3"/>
        <v>30</v>
      </c>
      <c r="D37" s="2" t="s">
        <v>170</v>
      </c>
      <c r="E37" s="2" t="s">
        <v>67</v>
      </c>
      <c r="F37" s="2" t="s">
        <v>23</v>
      </c>
      <c r="G37" s="15">
        <v>8688</v>
      </c>
      <c r="H37" s="15">
        <v>7015</v>
      </c>
      <c r="I37" s="15">
        <v>6965</v>
      </c>
      <c r="J37" s="15">
        <v>3612</v>
      </c>
      <c r="K37" s="15">
        <v>2860</v>
      </c>
      <c r="L37" s="15">
        <v>0</v>
      </c>
      <c r="M37" s="15">
        <v>0</v>
      </c>
      <c r="N37" s="15">
        <v>0</v>
      </c>
      <c r="O37" s="15">
        <v>1925</v>
      </c>
      <c r="P37" s="15">
        <v>4515</v>
      </c>
      <c r="Q37" s="15">
        <v>4625</v>
      </c>
      <c r="R37" s="15">
        <v>5418</v>
      </c>
      <c r="S37" s="1"/>
      <c r="U37" s="4"/>
    </row>
    <row r="38" spans="2:21" ht="15" customHeight="1">
      <c r="B38" s="2">
        <f t="shared" si="3"/>
        <v>12</v>
      </c>
      <c r="C38" s="31">
        <f t="shared" si="3"/>
        <v>31</v>
      </c>
      <c r="D38" s="2" t="s">
        <v>84</v>
      </c>
      <c r="E38" s="2" t="s">
        <v>68</v>
      </c>
      <c r="F38" s="2" t="s">
        <v>25</v>
      </c>
      <c r="G38" s="15">
        <v>11980</v>
      </c>
      <c r="H38" s="15">
        <v>9650</v>
      </c>
      <c r="I38" s="15">
        <v>8120</v>
      </c>
      <c r="J38" s="15">
        <v>2951</v>
      </c>
      <c r="K38" s="15">
        <v>915</v>
      </c>
      <c r="L38" s="15">
        <v>75</v>
      </c>
      <c r="M38" s="15">
        <v>60</v>
      </c>
      <c r="N38" s="15">
        <v>42</v>
      </c>
      <c r="O38" s="15">
        <v>38</v>
      </c>
      <c r="P38" s="15">
        <v>7850</v>
      </c>
      <c r="Q38" s="15">
        <v>8215</v>
      </c>
      <c r="R38" s="15">
        <v>11125</v>
      </c>
      <c r="S38" s="1"/>
      <c r="U38" s="4"/>
    </row>
    <row r="39" spans="2:21" ht="15" customHeight="1">
      <c r="B39" s="2">
        <f t="shared" si="3"/>
        <v>13</v>
      </c>
      <c r="C39" s="31">
        <f t="shared" si="3"/>
        <v>32</v>
      </c>
      <c r="D39" s="2" t="s">
        <v>85</v>
      </c>
      <c r="E39" s="2" t="s">
        <v>69</v>
      </c>
      <c r="F39" s="2" t="s">
        <v>16</v>
      </c>
      <c r="G39" s="15">
        <v>8625</v>
      </c>
      <c r="H39" s="15">
        <v>7015</v>
      </c>
      <c r="I39" s="15">
        <v>4115</v>
      </c>
      <c r="J39" s="15">
        <v>4296</v>
      </c>
      <c r="K39" s="15">
        <v>1600</v>
      </c>
      <c r="L39" s="15">
        <v>0</v>
      </c>
      <c r="M39" s="15">
        <v>0</v>
      </c>
      <c r="N39" s="15">
        <v>0</v>
      </c>
      <c r="O39" s="15">
        <v>612</v>
      </c>
      <c r="P39" s="15">
        <v>3785</v>
      </c>
      <c r="Q39" s="15">
        <v>4820</v>
      </c>
      <c r="R39" s="15">
        <v>7260</v>
      </c>
      <c r="S39" s="1"/>
      <c r="U39" s="4"/>
    </row>
    <row r="40" spans="2:22" ht="15" customHeight="1">
      <c r="B40" s="2">
        <f t="shared" si="3"/>
        <v>14</v>
      </c>
      <c r="C40" s="31">
        <f>1+C86</f>
        <v>35</v>
      </c>
      <c r="D40" s="2" t="s">
        <v>86</v>
      </c>
      <c r="E40" s="2" t="s">
        <v>153</v>
      </c>
      <c r="F40" s="2" t="s">
        <v>25</v>
      </c>
      <c r="G40" s="15">
        <v>4135</v>
      </c>
      <c r="H40" s="15">
        <v>5595</v>
      </c>
      <c r="I40" s="15">
        <v>5596</v>
      </c>
      <c r="J40" s="15">
        <v>3332</v>
      </c>
      <c r="K40" s="15">
        <v>1869</v>
      </c>
      <c r="L40" s="15">
        <v>1870</v>
      </c>
      <c r="M40" s="15">
        <v>764</v>
      </c>
      <c r="N40" s="15">
        <v>836</v>
      </c>
      <c r="O40" s="15">
        <v>837</v>
      </c>
      <c r="P40" s="15">
        <v>4442</v>
      </c>
      <c r="Q40" s="15">
        <v>4442</v>
      </c>
      <c r="R40" s="15">
        <v>5007</v>
      </c>
      <c r="S40" s="25"/>
      <c r="U40" s="4"/>
      <c r="V40" s="1"/>
    </row>
    <row r="41" spans="2:22" ht="15" customHeight="1">
      <c r="B41" s="2">
        <f t="shared" si="3"/>
        <v>15</v>
      </c>
      <c r="C41" s="31">
        <f>C40+1</f>
        <v>36</v>
      </c>
      <c r="D41" s="2" t="s">
        <v>87</v>
      </c>
      <c r="E41" s="2" t="s">
        <v>154</v>
      </c>
      <c r="F41" s="2" t="s">
        <v>14</v>
      </c>
      <c r="G41" s="15">
        <v>2800</v>
      </c>
      <c r="H41" s="15">
        <v>2800</v>
      </c>
      <c r="I41" s="15">
        <v>2800</v>
      </c>
      <c r="J41" s="15">
        <v>2300</v>
      </c>
      <c r="K41" s="15">
        <v>2300</v>
      </c>
      <c r="L41" s="15">
        <v>800</v>
      </c>
      <c r="M41" s="15">
        <v>800</v>
      </c>
      <c r="N41" s="15">
        <v>2400</v>
      </c>
      <c r="O41" s="15">
        <v>2400</v>
      </c>
      <c r="P41" s="15">
        <v>2400</v>
      </c>
      <c r="Q41" s="15">
        <v>3200</v>
      </c>
      <c r="R41" s="15">
        <v>3000</v>
      </c>
      <c r="S41" s="1"/>
      <c r="U41" s="4"/>
      <c r="V41" s="1"/>
    </row>
    <row r="42" spans="2:22" ht="15" customHeight="1">
      <c r="B42" s="2">
        <f t="shared" si="3"/>
        <v>16</v>
      </c>
      <c r="C42" s="31">
        <f>C41+1</f>
        <v>37</v>
      </c>
      <c r="D42" s="2" t="s">
        <v>88</v>
      </c>
      <c r="E42" s="2" t="s">
        <v>155</v>
      </c>
      <c r="F42" s="2" t="s">
        <v>15</v>
      </c>
      <c r="G42" s="15">
        <v>2426</v>
      </c>
      <c r="H42" s="15">
        <v>2427</v>
      </c>
      <c r="I42" s="15">
        <v>1259</v>
      </c>
      <c r="J42" s="15">
        <v>1260</v>
      </c>
      <c r="K42" s="15">
        <v>2496</v>
      </c>
      <c r="L42" s="15">
        <v>2497</v>
      </c>
      <c r="M42" s="15">
        <v>2050</v>
      </c>
      <c r="N42" s="15">
        <v>2051</v>
      </c>
      <c r="O42" s="15">
        <v>2743</v>
      </c>
      <c r="P42" s="15">
        <v>2743</v>
      </c>
      <c r="Q42" s="15">
        <v>1300</v>
      </c>
      <c r="R42" s="15">
        <v>1301</v>
      </c>
      <c r="S42" s="1"/>
      <c r="U42" s="4"/>
      <c r="V42" s="1"/>
    </row>
    <row r="43" spans="2:22" ht="15" customHeight="1">
      <c r="B43" s="2">
        <f t="shared" si="3"/>
        <v>17</v>
      </c>
      <c r="C43" s="31">
        <f>1+C87</f>
        <v>42</v>
      </c>
      <c r="D43" s="2" t="s">
        <v>199</v>
      </c>
      <c r="E43" s="2" t="s">
        <v>29</v>
      </c>
      <c r="F43" s="2" t="s">
        <v>23</v>
      </c>
      <c r="G43" s="15">
        <v>10630</v>
      </c>
      <c r="H43" s="15">
        <v>10630</v>
      </c>
      <c r="I43" s="15">
        <v>10630</v>
      </c>
      <c r="J43" s="15">
        <v>5673</v>
      </c>
      <c r="K43" s="15">
        <v>5673</v>
      </c>
      <c r="L43" s="15">
        <v>2000</v>
      </c>
      <c r="M43" s="15">
        <v>2000</v>
      </c>
      <c r="N43" s="15">
        <v>1714</v>
      </c>
      <c r="O43" s="15">
        <v>5425</v>
      </c>
      <c r="P43" s="15">
        <v>8126</v>
      </c>
      <c r="Q43" s="15">
        <v>10630</v>
      </c>
      <c r="R43" s="15">
        <v>11549</v>
      </c>
      <c r="S43" s="1"/>
      <c r="U43" s="1"/>
      <c r="V43" s="1"/>
    </row>
    <row r="44" spans="2:22" ht="15" customHeight="1">
      <c r="B44" s="2">
        <f t="shared" si="3"/>
        <v>18</v>
      </c>
      <c r="C44" s="31">
        <f>C43+1</f>
        <v>43</v>
      </c>
      <c r="D44" s="2" t="s">
        <v>200</v>
      </c>
      <c r="E44" s="2" t="s">
        <v>30</v>
      </c>
      <c r="F44" s="2" t="s">
        <v>14</v>
      </c>
      <c r="G44" s="15">
        <v>5500</v>
      </c>
      <c r="H44" s="15">
        <v>5500</v>
      </c>
      <c r="I44" s="15">
        <v>4500</v>
      </c>
      <c r="J44" s="15">
        <v>4091</v>
      </c>
      <c r="K44" s="15">
        <v>2100</v>
      </c>
      <c r="L44" s="15">
        <v>2100</v>
      </c>
      <c r="M44" s="15">
        <v>650</v>
      </c>
      <c r="N44" s="15">
        <v>650</v>
      </c>
      <c r="O44" s="15">
        <v>2807</v>
      </c>
      <c r="P44" s="15">
        <v>4000</v>
      </c>
      <c r="Q44" s="15">
        <v>5000</v>
      </c>
      <c r="R44" s="15">
        <v>5500</v>
      </c>
      <c r="S44" s="1"/>
      <c r="U44" s="4"/>
      <c r="V44" s="1"/>
    </row>
    <row r="45" spans="2:22" ht="15" customHeight="1">
      <c r="B45" s="2">
        <f>B44+1</f>
        <v>19</v>
      </c>
      <c r="C45" s="31">
        <f>C44+1</f>
        <v>44</v>
      </c>
      <c r="D45" s="2" t="s">
        <v>201</v>
      </c>
      <c r="E45" s="2" t="s">
        <v>184</v>
      </c>
      <c r="F45" s="2" t="s">
        <v>17</v>
      </c>
      <c r="G45" s="15">
        <v>3823</v>
      </c>
      <c r="H45" s="15">
        <v>3823</v>
      </c>
      <c r="I45" s="15">
        <v>3004</v>
      </c>
      <c r="J45" s="15">
        <v>3004</v>
      </c>
      <c r="K45" s="15">
        <v>3004</v>
      </c>
      <c r="L45" s="15">
        <v>888</v>
      </c>
      <c r="M45" s="15">
        <v>888</v>
      </c>
      <c r="N45" s="15">
        <v>712</v>
      </c>
      <c r="O45" s="15">
        <v>712</v>
      </c>
      <c r="P45" s="15">
        <v>2468</v>
      </c>
      <c r="Q45" s="15">
        <v>3823</v>
      </c>
      <c r="R45" s="15">
        <v>3823</v>
      </c>
      <c r="S45" s="1"/>
      <c r="U45" s="4"/>
      <c r="V45" s="1"/>
    </row>
    <row r="46" spans="2:21" ht="15" customHeight="1">
      <c r="B46" s="2">
        <f>B45+1</f>
        <v>20</v>
      </c>
      <c r="C46" s="31">
        <f>1+C106</f>
        <v>46</v>
      </c>
      <c r="D46" s="2" t="s">
        <v>89</v>
      </c>
      <c r="E46" s="2" t="s">
        <v>206</v>
      </c>
      <c r="F46" s="2" t="s">
        <v>25</v>
      </c>
      <c r="G46" s="15">
        <v>15864</v>
      </c>
      <c r="H46" s="15">
        <v>11402</v>
      </c>
      <c r="I46" s="15">
        <v>7016</v>
      </c>
      <c r="J46" s="15">
        <v>6516</v>
      </c>
      <c r="K46" s="15">
        <v>1780</v>
      </c>
      <c r="L46" s="15">
        <v>1604</v>
      </c>
      <c r="M46" s="15">
        <v>50</v>
      </c>
      <c r="N46" s="15">
        <v>50</v>
      </c>
      <c r="O46" s="15">
        <v>2062</v>
      </c>
      <c r="P46" s="15">
        <v>2126</v>
      </c>
      <c r="Q46" s="15">
        <v>9411</v>
      </c>
      <c r="R46" s="15">
        <v>8187</v>
      </c>
      <c r="S46" s="1"/>
      <c r="U46" s="4"/>
    </row>
    <row r="47" spans="2:21" ht="15" customHeight="1">
      <c r="B47" s="2">
        <f t="shared" si="3"/>
        <v>21</v>
      </c>
      <c r="C47" s="31">
        <f>1+C8</f>
        <v>48</v>
      </c>
      <c r="D47" s="2" t="s">
        <v>90</v>
      </c>
      <c r="E47" s="2" t="s">
        <v>134</v>
      </c>
      <c r="F47" s="2" t="s">
        <v>16</v>
      </c>
      <c r="G47" s="15">
        <v>2000</v>
      </c>
      <c r="H47" s="15">
        <v>1700</v>
      </c>
      <c r="I47" s="15">
        <v>2000</v>
      </c>
      <c r="J47" s="15">
        <v>2000</v>
      </c>
      <c r="K47" s="15">
        <v>200</v>
      </c>
      <c r="L47" s="15">
        <v>1700</v>
      </c>
      <c r="M47" s="15">
        <v>1500</v>
      </c>
      <c r="N47" s="15">
        <v>2200</v>
      </c>
      <c r="O47" s="15">
        <v>1800</v>
      </c>
      <c r="P47" s="15">
        <v>1800</v>
      </c>
      <c r="Q47" s="15">
        <v>2000</v>
      </c>
      <c r="R47" s="15">
        <v>2000</v>
      </c>
      <c r="S47" s="1"/>
      <c r="U47" s="4"/>
    </row>
    <row r="48" spans="2:21" ht="15" customHeight="1">
      <c r="B48" s="2">
        <f t="shared" si="3"/>
        <v>22</v>
      </c>
      <c r="C48" s="31">
        <f>C47+1</f>
        <v>49</v>
      </c>
      <c r="D48" s="2" t="s">
        <v>91</v>
      </c>
      <c r="E48" s="2" t="s">
        <v>32</v>
      </c>
      <c r="F48" s="2" t="s">
        <v>25</v>
      </c>
      <c r="G48" s="15">
        <v>1287</v>
      </c>
      <c r="H48" s="15">
        <v>1220</v>
      </c>
      <c r="I48" s="15">
        <v>1525</v>
      </c>
      <c r="J48" s="15">
        <v>1580</v>
      </c>
      <c r="K48" s="15">
        <v>1859</v>
      </c>
      <c r="L48" s="15">
        <v>1340</v>
      </c>
      <c r="M48" s="15">
        <v>304</v>
      </c>
      <c r="N48" s="15">
        <v>304</v>
      </c>
      <c r="O48" s="15">
        <v>1720</v>
      </c>
      <c r="P48" s="15">
        <v>1923</v>
      </c>
      <c r="Q48" s="15">
        <v>1875</v>
      </c>
      <c r="R48" s="15">
        <v>1427</v>
      </c>
      <c r="S48" s="1"/>
      <c r="U48" s="4"/>
    </row>
    <row r="49" spans="2:21" ht="15" customHeight="1">
      <c r="B49" s="2">
        <f t="shared" si="3"/>
        <v>23</v>
      </c>
      <c r="C49" s="31">
        <f t="shared" si="3"/>
        <v>50</v>
      </c>
      <c r="D49" s="2" t="s">
        <v>92</v>
      </c>
      <c r="E49" s="2" t="s">
        <v>33</v>
      </c>
      <c r="F49" s="2" t="s">
        <v>25</v>
      </c>
      <c r="G49" s="15">
        <v>1500</v>
      </c>
      <c r="H49" s="15">
        <v>1500</v>
      </c>
      <c r="I49" s="15">
        <v>1600</v>
      </c>
      <c r="J49" s="15">
        <v>1800</v>
      </c>
      <c r="K49" s="15">
        <v>2300</v>
      </c>
      <c r="L49" s="15">
        <v>2200</v>
      </c>
      <c r="M49" s="15">
        <v>1300</v>
      </c>
      <c r="N49" s="15">
        <v>500</v>
      </c>
      <c r="O49" s="15">
        <v>2000</v>
      </c>
      <c r="P49" s="15">
        <v>2200</v>
      </c>
      <c r="Q49" s="15">
        <v>2200</v>
      </c>
      <c r="R49" s="15">
        <v>2100</v>
      </c>
      <c r="S49" s="1"/>
      <c r="U49" s="4"/>
    </row>
    <row r="50" spans="2:22" ht="15" customHeight="1">
      <c r="B50" s="2">
        <f t="shared" si="3"/>
        <v>24</v>
      </c>
      <c r="C50" s="31">
        <f t="shared" si="3"/>
        <v>51</v>
      </c>
      <c r="D50" s="2" t="s">
        <v>93</v>
      </c>
      <c r="E50" s="2" t="s">
        <v>34</v>
      </c>
      <c r="F50" s="2" t="s">
        <v>16</v>
      </c>
      <c r="G50" s="15">
        <v>1860</v>
      </c>
      <c r="H50" s="15">
        <v>1790</v>
      </c>
      <c r="I50" s="15">
        <v>1790</v>
      </c>
      <c r="J50" s="15">
        <v>1790</v>
      </c>
      <c r="K50" s="15">
        <v>1790</v>
      </c>
      <c r="L50" s="15">
        <v>1790</v>
      </c>
      <c r="M50" s="15">
        <v>1790</v>
      </c>
      <c r="N50" s="15">
        <v>1790</v>
      </c>
      <c r="O50" s="15">
        <v>1790</v>
      </c>
      <c r="P50" s="15">
        <v>1790</v>
      </c>
      <c r="Q50" s="15">
        <v>1790</v>
      </c>
      <c r="R50" s="15">
        <v>1790</v>
      </c>
      <c r="S50" s="1"/>
      <c r="U50" s="4"/>
      <c r="V50" s="1"/>
    </row>
    <row r="51" spans="2:21" ht="15" customHeight="1">
      <c r="B51" s="2">
        <f t="shared" si="3"/>
        <v>25</v>
      </c>
      <c r="C51" s="31">
        <f t="shared" si="3"/>
        <v>52</v>
      </c>
      <c r="D51" s="2" t="s">
        <v>94</v>
      </c>
      <c r="E51" s="2" t="s">
        <v>35</v>
      </c>
      <c r="F51" s="2" t="s">
        <v>14</v>
      </c>
      <c r="G51" s="15">
        <v>4662</v>
      </c>
      <c r="H51" s="15">
        <v>4662</v>
      </c>
      <c r="I51" s="15">
        <v>3814</v>
      </c>
      <c r="J51" s="15">
        <v>3814</v>
      </c>
      <c r="K51" s="15">
        <v>1955</v>
      </c>
      <c r="L51" s="15">
        <v>1955</v>
      </c>
      <c r="M51" s="15">
        <v>1918</v>
      </c>
      <c r="N51" s="15">
        <v>1918</v>
      </c>
      <c r="O51" s="15">
        <v>2277</v>
      </c>
      <c r="P51" s="15">
        <v>2277</v>
      </c>
      <c r="Q51" s="15">
        <v>4163</v>
      </c>
      <c r="R51" s="15">
        <v>4163</v>
      </c>
      <c r="S51" s="1"/>
      <c r="U51" s="4"/>
    </row>
    <row r="52" spans="2:21" ht="15" customHeight="1">
      <c r="B52" s="2">
        <f t="shared" si="3"/>
        <v>26</v>
      </c>
      <c r="C52" s="31">
        <f>1+C109</f>
        <v>59</v>
      </c>
      <c r="D52" s="2" t="s">
        <v>95</v>
      </c>
      <c r="E52" s="2" t="s">
        <v>36</v>
      </c>
      <c r="F52" s="2" t="s">
        <v>14</v>
      </c>
      <c r="G52" s="15">
        <v>3479</v>
      </c>
      <c r="H52" s="15">
        <v>3479</v>
      </c>
      <c r="I52" s="15">
        <v>3385</v>
      </c>
      <c r="J52" s="15">
        <v>3385</v>
      </c>
      <c r="K52" s="15">
        <v>4149</v>
      </c>
      <c r="L52" s="15">
        <v>1688</v>
      </c>
      <c r="M52" s="15">
        <v>1688</v>
      </c>
      <c r="N52" s="15">
        <v>2450</v>
      </c>
      <c r="O52" s="15">
        <v>2450</v>
      </c>
      <c r="P52" s="15">
        <v>3590</v>
      </c>
      <c r="Q52" s="15">
        <v>3590</v>
      </c>
      <c r="R52" s="15">
        <v>4498</v>
      </c>
      <c r="S52" s="1"/>
      <c r="U52" s="4"/>
    </row>
    <row r="53" spans="2:21" ht="15" customHeight="1">
      <c r="B53" s="2">
        <f t="shared" si="3"/>
        <v>27</v>
      </c>
      <c r="C53" s="31">
        <f>C52+1</f>
        <v>60</v>
      </c>
      <c r="D53" s="2" t="s">
        <v>96</v>
      </c>
      <c r="E53" s="2" t="s">
        <v>37</v>
      </c>
      <c r="F53" s="2" t="s">
        <v>16</v>
      </c>
      <c r="G53" s="15">
        <v>1800</v>
      </c>
      <c r="H53" s="15">
        <v>1800</v>
      </c>
      <c r="I53" s="15">
        <v>1800</v>
      </c>
      <c r="J53" s="15">
        <v>1800</v>
      </c>
      <c r="K53" s="15">
        <v>1800</v>
      </c>
      <c r="L53" s="15">
        <v>1800</v>
      </c>
      <c r="M53" s="15">
        <v>400</v>
      </c>
      <c r="N53" s="15">
        <v>1600</v>
      </c>
      <c r="O53" s="15">
        <v>1800</v>
      </c>
      <c r="P53" s="15">
        <v>1800</v>
      </c>
      <c r="Q53" s="15">
        <v>1800</v>
      </c>
      <c r="R53" s="15">
        <v>1800</v>
      </c>
      <c r="S53" s="1"/>
      <c r="U53" s="4"/>
    </row>
    <row r="54" spans="2:21" ht="15" customHeight="1">
      <c r="B54" s="2">
        <f t="shared" si="3"/>
        <v>28</v>
      </c>
      <c r="C54" s="31">
        <f>C53+1</f>
        <v>61</v>
      </c>
      <c r="D54" s="2" t="s">
        <v>97</v>
      </c>
      <c r="E54" s="2" t="s">
        <v>38</v>
      </c>
      <c r="F54" s="2" t="s">
        <v>25</v>
      </c>
      <c r="G54" s="15">
        <v>2320</v>
      </c>
      <c r="H54" s="15">
        <v>2320</v>
      </c>
      <c r="I54" s="15">
        <v>2320</v>
      </c>
      <c r="J54" s="15">
        <v>2320</v>
      </c>
      <c r="K54" s="15">
        <v>2320</v>
      </c>
      <c r="L54" s="15">
        <v>2320</v>
      </c>
      <c r="M54" s="15">
        <v>2320</v>
      </c>
      <c r="N54" s="15">
        <v>2320</v>
      </c>
      <c r="O54" s="15">
        <v>2320</v>
      </c>
      <c r="P54" s="15">
        <v>2320</v>
      </c>
      <c r="Q54" s="15">
        <v>2320</v>
      </c>
      <c r="R54" s="15">
        <v>2320</v>
      </c>
      <c r="S54" s="1"/>
      <c r="U54" s="4"/>
    </row>
    <row r="55" spans="2:21" ht="15" customHeight="1">
      <c r="B55" s="2">
        <f t="shared" si="3"/>
        <v>29</v>
      </c>
      <c r="C55" s="31">
        <f>1+C19</f>
        <v>64</v>
      </c>
      <c r="D55" s="2" t="s">
        <v>98</v>
      </c>
      <c r="E55" s="2" t="s">
        <v>194</v>
      </c>
      <c r="F55" s="2" t="s">
        <v>25</v>
      </c>
      <c r="G55" s="15">
        <v>1991</v>
      </c>
      <c r="H55" s="15">
        <v>1899</v>
      </c>
      <c r="I55" s="15">
        <v>1569</v>
      </c>
      <c r="J55" s="15">
        <v>1868</v>
      </c>
      <c r="K55" s="15">
        <v>1898</v>
      </c>
      <c r="L55" s="15">
        <v>1346</v>
      </c>
      <c r="M55" s="15">
        <v>946</v>
      </c>
      <c r="N55" s="15">
        <v>1478</v>
      </c>
      <c r="O55" s="15">
        <v>1938</v>
      </c>
      <c r="P55" s="15">
        <v>1238</v>
      </c>
      <c r="Q55" s="15">
        <v>1060</v>
      </c>
      <c r="R55" s="15">
        <v>1252</v>
      </c>
      <c r="S55" s="1"/>
      <c r="U55" s="4"/>
    </row>
    <row r="56" spans="2:21" ht="15" customHeight="1">
      <c r="B56" s="2">
        <f t="shared" si="3"/>
        <v>30</v>
      </c>
      <c r="C56" s="31">
        <f>C55+1</f>
        <v>65</v>
      </c>
      <c r="D56" s="2" t="s">
        <v>99</v>
      </c>
      <c r="E56" s="2" t="s">
        <v>39</v>
      </c>
      <c r="F56" s="2" t="s">
        <v>25</v>
      </c>
      <c r="G56" s="15">
        <v>1965</v>
      </c>
      <c r="H56" s="15">
        <v>2417</v>
      </c>
      <c r="I56" s="15">
        <v>2917</v>
      </c>
      <c r="J56" s="15">
        <v>1686</v>
      </c>
      <c r="K56" s="15">
        <v>1572</v>
      </c>
      <c r="L56" s="15">
        <v>3530</v>
      </c>
      <c r="M56" s="15">
        <v>2934</v>
      </c>
      <c r="N56" s="15">
        <v>2882</v>
      </c>
      <c r="O56" s="15">
        <v>4007</v>
      </c>
      <c r="P56" s="15">
        <v>2856</v>
      </c>
      <c r="Q56" s="15">
        <v>4489</v>
      </c>
      <c r="R56" s="15">
        <v>8413</v>
      </c>
      <c r="S56" s="1"/>
      <c r="U56" s="4"/>
    </row>
    <row r="57" spans="2:21" ht="15" customHeight="1">
      <c r="B57" s="2">
        <f t="shared" si="3"/>
        <v>31</v>
      </c>
      <c r="C57" s="31">
        <f>1+C20</f>
        <v>67</v>
      </c>
      <c r="D57" s="2" t="s">
        <v>100</v>
      </c>
      <c r="E57" s="2" t="s">
        <v>40</v>
      </c>
      <c r="F57" s="2" t="s">
        <v>16</v>
      </c>
      <c r="G57" s="15">
        <v>2494</v>
      </c>
      <c r="H57" s="15">
        <v>2494</v>
      </c>
      <c r="I57" s="15">
        <v>2494</v>
      </c>
      <c r="J57" s="15">
        <v>2494</v>
      </c>
      <c r="K57" s="15">
        <v>2494</v>
      </c>
      <c r="L57" s="15">
        <v>2494</v>
      </c>
      <c r="M57" s="15">
        <v>2494</v>
      </c>
      <c r="N57" s="15">
        <v>2494</v>
      </c>
      <c r="O57" s="15">
        <v>2494</v>
      </c>
      <c r="P57" s="15">
        <v>2494</v>
      </c>
      <c r="Q57" s="15">
        <v>2494</v>
      </c>
      <c r="R57" s="15">
        <v>2494</v>
      </c>
      <c r="S57" s="1"/>
      <c r="U57" s="4"/>
    </row>
    <row r="58" spans="2:21" ht="15" customHeight="1">
      <c r="B58" s="2">
        <f t="shared" si="3"/>
        <v>32</v>
      </c>
      <c r="C58" s="31">
        <f>1+C89</f>
        <v>70</v>
      </c>
      <c r="D58" s="2" t="s">
        <v>101</v>
      </c>
      <c r="E58" s="2" t="s">
        <v>42</v>
      </c>
      <c r="F58" s="2" t="s">
        <v>14</v>
      </c>
      <c r="G58" s="15">
        <v>10338</v>
      </c>
      <c r="H58" s="15">
        <v>10338</v>
      </c>
      <c r="I58" s="15">
        <v>10338</v>
      </c>
      <c r="J58" s="15">
        <v>8070</v>
      </c>
      <c r="K58" s="15">
        <v>8070</v>
      </c>
      <c r="L58" s="15">
        <v>705</v>
      </c>
      <c r="M58" s="15">
        <v>705</v>
      </c>
      <c r="N58" s="15">
        <v>705</v>
      </c>
      <c r="O58" s="15">
        <v>705</v>
      </c>
      <c r="P58" s="15">
        <v>8424</v>
      </c>
      <c r="Q58" s="15">
        <v>8424</v>
      </c>
      <c r="R58" s="15">
        <v>8424</v>
      </c>
      <c r="S58" s="1"/>
      <c r="U58" s="4"/>
    </row>
    <row r="59" spans="2:21" ht="15" customHeight="1">
      <c r="B59" s="2">
        <f t="shared" si="3"/>
        <v>33</v>
      </c>
      <c r="C59" s="31">
        <f>C58+1</f>
        <v>71</v>
      </c>
      <c r="D59" s="2" t="s">
        <v>102</v>
      </c>
      <c r="E59" s="2" t="s">
        <v>43</v>
      </c>
      <c r="F59" s="2" t="s">
        <v>14</v>
      </c>
      <c r="G59" s="15">
        <v>1448</v>
      </c>
      <c r="H59" s="15">
        <v>1448</v>
      </c>
      <c r="I59" s="15">
        <v>1448</v>
      </c>
      <c r="J59" s="15">
        <v>1448</v>
      </c>
      <c r="K59" s="15">
        <v>1448</v>
      </c>
      <c r="L59" s="15">
        <v>1700</v>
      </c>
      <c r="M59" s="15">
        <v>1700</v>
      </c>
      <c r="N59" s="15">
        <v>1700</v>
      </c>
      <c r="O59" s="15">
        <v>1700</v>
      </c>
      <c r="P59" s="15">
        <v>1266</v>
      </c>
      <c r="Q59" s="15">
        <v>1266</v>
      </c>
      <c r="R59" s="15">
        <v>3342</v>
      </c>
      <c r="S59" s="1"/>
      <c r="U59" s="11"/>
    </row>
    <row r="60" spans="2:21" ht="15" customHeight="1">
      <c r="B60" s="2">
        <f t="shared" si="3"/>
        <v>34</v>
      </c>
      <c r="C60" s="31">
        <f>1+C21</f>
        <v>76</v>
      </c>
      <c r="D60" s="2" t="s">
        <v>103</v>
      </c>
      <c r="E60" s="2" t="s">
        <v>44</v>
      </c>
      <c r="F60" s="2" t="s">
        <v>16</v>
      </c>
      <c r="G60" s="15">
        <v>1623</v>
      </c>
      <c r="H60" s="15">
        <v>1623</v>
      </c>
      <c r="I60" s="15">
        <v>1542</v>
      </c>
      <c r="J60" s="15">
        <v>1542</v>
      </c>
      <c r="K60" s="15">
        <v>1548</v>
      </c>
      <c r="L60" s="15">
        <v>1548</v>
      </c>
      <c r="M60" s="15">
        <v>1447</v>
      </c>
      <c r="N60" s="15">
        <v>1447</v>
      </c>
      <c r="O60" s="15">
        <v>1448</v>
      </c>
      <c r="P60" s="15">
        <v>1448</v>
      </c>
      <c r="Q60" s="15">
        <v>1648</v>
      </c>
      <c r="R60" s="15">
        <v>1648</v>
      </c>
      <c r="S60" s="1"/>
      <c r="U60" s="4"/>
    </row>
    <row r="61" spans="2:21" ht="15" customHeight="1">
      <c r="B61" s="2">
        <f t="shared" si="3"/>
        <v>35</v>
      </c>
      <c r="C61" s="31">
        <f>C60+1</f>
        <v>77</v>
      </c>
      <c r="D61" s="2" t="s">
        <v>104</v>
      </c>
      <c r="E61" s="2" t="s">
        <v>178</v>
      </c>
      <c r="F61" s="2" t="s">
        <v>26</v>
      </c>
      <c r="G61" s="15">
        <v>4312</v>
      </c>
      <c r="H61" s="15">
        <v>3984</v>
      </c>
      <c r="I61" s="15">
        <v>3984</v>
      </c>
      <c r="J61" s="15">
        <v>3630</v>
      </c>
      <c r="K61" s="15">
        <v>3630</v>
      </c>
      <c r="L61" s="15">
        <v>3072</v>
      </c>
      <c r="M61" s="15">
        <v>3072</v>
      </c>
      <c r="N61" s="15">
        <v>3909</v>
      </c>
      <c r="O61" s="15">
        <v>3909</v>
      </c>
      <c r="P61" s="15">
        <v>4141</v>
      </c>
      <c r="Q61" s="15">
        <v>4141</v>
      </c>
      <c r="R61" s="15">
        <v>3820</v>
      </c>
      <c r="S61" s="1"/>
      <c r="U61" s="4"/>
    </row>
    <row r="62" spans="2:21" ht="15" customHeight="1">
      <c r="B62" s="2">
        <f t="shared" si="3"/>
        <v>36</v>
      </c>
      <c r="C62" s="31">
        <f t="shared" si="3"/>
        <v>78</v>
      </c>
      <c r="D62" s="2" t="s">
        <v>105</v>
      </c>
      <c r="E62" s="2" t="s">
        <v>45</v>
      </c>
      <c r="F62" s="2" t="s">
        <v>26</v>
      </c>
      <c r="G62" s="35">
        <v>4415</v>
      </c>
      <c r="H62" s="35">
        <v>4216</v>
      </c>
      <c r="I62" s="34">
        <v>4100</v>
      </c>
      <c r="J62" s="34">
        <v>4228</v>
      </c>
      <c r="K62" s="34">
        <v>4019</v>
      </c>
      <c r="L62" s="34">
        <v>3073</v>
      </c>
      <c r="M62" s="34">
        <v>1536</v>
      </c>
      <c r="N62" s="34">
        <v>1537</v>
      </c>
      <c r="O62" s="34">
        <v>2200</v>
      </c>
      <c r="P62" s="34">
        <v>2193</v>
      </c>
      <c r="Q62" s="34">
        <v>8770</v>
      </c>
      <c r="R62" s="34">
        <v>10622</v>
      </c>
      <c r="S62" s="1"/>
      <c r="U62" s="4"/>
    </row>
    <row r="63" spans="2:21" ht="15" customHeight="1">
      <c r="B63" s="2">
        <f t="shared" si="3"/>
        <v>37</v>
      </c>
      <c r="C63" s="31">
        <f t="shared" si="3"/>
        <v>79</v>
      </c>
      <c r="D63" s="2" t="s">
        <v>106</v>
      </c>
      <c r="E63" s="2" t="s">
        <v>181</v>
      </c>
      <c r="F63" s="2" t="s">
        <v>16</v>
      </c>
      <c r="G63" s="15">
        <v>2360</v>
      </c>
      <c r="H63" s="15">
        <v>2360</v>
      </c>
      <c r="I63" s="15">
        <v>3965</v>
      </c>
      <c r="J63" s="15">
        <v>3965</v>
      </c>
      <c r="K63" s="15">
        <v>4658</v>
      </c>
      <c r="L63" s="15">
        <v>4658</v>
      </c>
      <c r="M63" s="15">
        <v>2431</v>
      </c>
      <c r="N63" s="15">
        <v>2431</v>
      </c>
      <c r="O63" s="15">
        <v>2912</v>
      </c>
      <c r="P63" s="15">
        <v>2912</v>
      </c>
      <c r="Q63" s="15">
        <v>2665</v>
      </c>
      <c r="R63" s="15">
        <v>2665</v>
      </c>
      <c r="S63" s="1"/>
      <c r="U63" s="10"/>
    </row>
    <row r="64" spans="2:21" ht="15" customHeight="1">
      <c r="B64" s="2">
        <f t="shared" si="3"/>
        <v>38</v>
      </c>
      <c r="C64" s="31">
        <f t="shared" si="3"/>
        <v>80</v>
      </c>
      <c r="D64" s="2" t="s">
        <v>107</v>
      </c>
      <c r="E64" s="2" t="s">
        <v>180</v>
      </c>
      <c r="F64" s="2" t="s">
        <v>25</v>
      </c>
      <c r="G64" s="15">
        <v>2100</v>
      </c>
      <c r="H64" s="15">
        <v>2000</v>
      </c>
      <c r="I64" s="15">
        <v>2100</v>
      </c>
      <c r="J64" s="15">
        <v>3400</v>
      </c>
      <c r="K64" s="15">
        <v>3600</v>
      </c>
      <c r="L64" s="15">
        <v>3600</v>
      </c>
      <c r="M64" s="15">
        <v>3500</v>
      </c>
      <c r="N64" s="15">
        <v>3500</v>
      </c>
      <c r="O64" s="15">
        <v>3000</v>
      </c>
      <c r="P64" s="15">
        <v>2200</v>
      </c>
      <c r="Q64" s="15">
        <v>2000</v>
      </c>
      <c r="R64" s="15">
        <v>2000</v>
      </c>
      <c r="S64" s="1"/>
      <c r="U64" s="10"/>
    </row>
    <row r="65" spans="2:21" ht="15" customHeight="1">
      <c r="B65" s="2">
        <f t="shared" si="3"/>
        <v>39</v>
      </c>
      <c r="C65" s="31">
        <f>C64+1</f>
        <v>81</v>
      </c>
      <c r="D65" s="2" t="s">
        <v>108</v>
      </c>
      <c r="E65" s="2" t="s">
        <v>46</v>
      </c>
      <c r="F65" s="2" t="s">
        <v>26</v>
      </c>
      <c r="G65" s="15">
        <v>3800</v>
      </c>
      <c r="H65" s="15">
        <v>3800</v>
      </c>
      <c r="I65" s="15">
        <v>3400</v>
      </c>
      <c r="J65" s="15">
        <v>3500</v>
      </c>
      <c r="K65" s="15">
        <v>3500</v>
      </c>
      <c r="L65" s="15">
        <v>1800</v>
      </c>
      <c r="M65" s="15">
        <v>1800</v>
      </c>
      <c r="N65" s="15">
        <v>1700</v>
      </c>
      <c r="O65" s="15">
        <v>2500</v>
      </c>
      <c r="P65" s="15">
        <v>4900</v>
      </c>
      <c r="Q65" s="15">
        <v>4800</v>
      </c>
      <c r="R65" s="15">
        <v>5400</v>
      </c>
      <c r="S65" s="1"/>
      <c r="U65" s="10"/>
    </row>
    <row r="66" spans="2:21" ht="15" customHeight="1">
      <c r="B66" s="2">
        <f t="shared" si="3"/>
        <v>40</v>
      </c>
      <c r="C66" s="31">
        <f>1+C92</f>
        <v>85</v>
      </c>
      <c r="D66" s="2" t="s">
        <v>110</v>
      </c>
      <c r="E66" s="2" t="s">
        <v>64</v>
      </c>
      <c r="F66" s="2" t="s">
        <v>17</v>
      </c>
      <c r="G66" s="15">
        <v>13440</v>
      </c>
      <c r="H66" s="15">
        <v>9340</v>
      </c>
      <c r="I66" s="15">
        <v>9340</v>
      </c>
      <c r="J66" s="15">
        <v>4770</v>
      </c>
      <c r="K66" s="15">
        <v>4770</v>
      </c>
      <c r="L66" s="15">
        <v>1720</v>
      </c>
      <c r="M66" s="15">
        <v>1780</v>
      </c>
      <c r="N66" s="15">
        <v>1920</v>
      </c>
      <c r="O66" s="15">
        <v>1920</v>
      </c>
      <c r="P66" s="15">
        <v>7820</v>
      </c>
      <c r="Q66" s="15">
        <v>7820</v>
      </c>
      <c r="R66" s="15">
        <v>13440</v>
      </c>
      <c r="S66" s="1"/>
      <c r="U66" s="10"/>
    </row>
    <row r="67" spans="2:21" ht="15" customHeight="1">
      <c r="B67" s="2">
        <f t="shared" si="3"/>
        <v>41</v>
      </c>
      <c r="C67" s="33">
        <f>1+C10</f>
        <v>87</v>
      </c>
      <c r="D67" s="2" t="s">
        <v>173</v>
      </c>
      <c r="E67" s="2" t="s">
        <v>191</v>
      </c>
      <c r="F67" s="2" t="s">
        <v>174</v>
      </c>
      <c r="G67" s="15">
        <v>1017</v>
      </c>
      <c r="H67" s="15">
        <v>1016</v>
      </c>
      <c r="I67" s="15">
        <v>1810</v>
      </c>
      <c r="J67" s="15">
        <v>1810</v>
      </c>
      <c r="K67" s="15">
        <v>4042</v>
      </c>
      <c r="L67" s="15">
        <v>4042</v>
      </c>
      <c r="M67" s="15">
        <v>1500</v>
      </c>
      <c r="N67" s="15">
        <v>1500</v>
      </c>
      <c r="O67" s="15">
        <v>1500</v>
      </c>
      <c r="P67" s="15">
        <v>1500</v>
      </c>
      <c r="Q67" s="15">
        <v>1500</v>
      </c>
      <c r="R67" s="15">
        <v>5500</v>
      </c>
      <c r="S67" s="1"/>
      <c r="U67" s="10"/>
    </row>
    <row r="68" spans="2:21" ht="15" customHeight="1">
      <c r="B68" s="47" t="s">
        <v>22</v>
      </c>
      <c r="C68" s="47"/>
      <c r="D68" s="47"/>
      <c r="E68" s="47"/>
      <c r="F68" s="47"/>
      <c r="G68" s="5">
        <f aca="true" t="shared" si="4" ref="G68:Q68">SUM(G27:G67)</f>
        <v>222824</v>
      </c>
      <c r="H68" s="5">
        <f t="shared" si="4"/>
        <v>195083</v>
      </c>
      <c r="I68" s="5">
        <f t="shared" si="4"/>
        <v>189511</v>
      </c>
      <c r="J68" s="5">
        <f t="shared" si="4"/>
        <v>155634</v>
      </c>
      <c r="K68" s="5">
        <f t="shared" si="4"/>
        <v>131771</v>
      </c>
      <c r="L68" s="5">
        <f t="shared" si="4"/>
        <v>90088</v>
      </c>
      <c r="M68" s="5">
        <f t="shared" si="4"/>
        <v>69889</v>
      </c>
      <c r="N68" s="5">
        <f t="shared" si="4"/>
        <v>76133</v>
      </c>
      <c r="O68" s="5">
        <f t="shared" si="4"/>
        <v>99124</v>
      </c>
      <c r="P68" s="5">
        <f t="shared" si="4"/>
        <v>148428</v>
      </c>
      <c r="Q68" s="5">
        <f t="shared" si="4"/>
        <v>210601</v>
      </c>
      <c r="R68" s="5">
        <f>SUM(R27:R67)</f>
        <v>247808</v>
      </c>
      <c r="S68" s="1"/>
      <c r="U68" s="10"/>
    </row>
    <row r="69" spans="2:21" ht="15" customHeight="1">
      <c r="B69" s="8" t="s">
        <v>140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U69" s="10"/>
    </row>
    <row r="70" spans="2:21" ht="15" customHeight="1">
      <c r="B70" s="2" t="s">
        <v>13</v>
      </c>
      <c r="C70" s="33" t="s">
        <v>177</v>
      </c>
      <c r="D70" s="45" t="s">
        <v>54</v>
      </c>
      <c r="E70" s="45"/>
      <c r="F70" s="45"/>
      <c r="G70" s="46" t="s">
        <v>58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1"/>
      <c r="U70" s="10"/>
    </row>
    <row r="71" spans="2:21" s="4" customFormat="1" ht="15" customHeight="1">
      <c r="B71" s="33"/>
      <c r="C71" s="33"/>
      <c r="D71" s="33" t="s">
        <v>21</v>
      </c>
      <c r="E71" s="33" t="s">
        <v>47</v>
      </c>
      <c r="F71" s="33" t="s">
        <v>53</v>
      </c>
      <c r="G71" s="9" t="s">
        <v>0</v>
      </c>
      <c r="H71" s="9" t="s">
        <v>1</v>
      </c>
      <c r="I71" s="9" t="s">
        <v>2</v>
      </c>
      <c r="J71" s="9" t="s">
        <v>3</v>
      </c>
      <c r="K71" s="9" t="s">
        <v>4</v>
      </c>
      <c r="L71" s="9" t="s">
        <v>5</v>
      </c>
      <c r="M71" s="9" t="s">
        <v>6</v>
      </c>
      <c r="N71" s="9" t="s">
        <v>7</v>
      </c>
      <c r="O71" s="9" t="s">
        <v>8</v>
      </c>
      <c r="P71" s="9" t="s">
        <v>9</v>
      </c>
      <c r="Q71" s="9" t="s">
        <v>10</v>
      </c>
      <c r="R71" s="9" t="s">
        <v>11</v>
      </c>
      <c r="S71" s="1"/>
      <c r="T71" s="17"/>
      <c r="U71" s="10"/>
    </row>
    <row r="72" spans="2:21" ht="15" customHeight="1">
      <c r="B72" s="2">
        <v>1</v>
      </c>
      <c r="C72" s="33">
        <f>1+C39</f>
        <v>33</v>
      </c>
      <c r="D72" s="2" t="s">
        <v>111</v>
      </c>
      <c r="E72" s="2" t="s">
        <v>66</v>
      </c>
      <c r="F72" s="2" t="s">
        <v>16</v>
      </c>
      <c r="G72" s="15">
        <v>13100</v>
      </c>
      <c r="H72" s="15">
        <v>11273</v>
      </c>
      <c r="I72" s="15">
        <v>8950</v>
      </c>
      <c r="J72" s="15">
        <v>6950</v>
      </c>
      <c r="K72" s="15">
        <v>3682</v>
      </c>
      <c r="L72" s="15">
        <v>1911</v>
      </c>
      <c r="M72" s="15">
        <v>1048</v>
      </c>
      <c r="N72" s="15">
        <v>1041</v>
      </c>
      <c r="O72" s="15">
        <v>3029</v>
      </c>
      <c r="P72" s="15">
        <v>8411</v>
      </c>
      <c r="Q72" s="15">
        <v>11100</v>
      </c>
      <c r="R72" s="15">
        <v>12296</v>
      </c>
      <c r="S72" s="1"/>
      <c r="U72" s="10"/>
    </row>
    <row r="73" spans="2:21" ht="15" customHeight="1">
      <c r="B73" s="2">
        <v>2</v>
      </c>
      <c r="C73" s="33">
        <f>1+C110</f>
        <v>73</v>
      </c>
      <c r="D73" s="2" t="s">
        <v>112</v>
      </c>
      <c r="E73" s="2" t="s">
        <v>48</v>
      </c>
      <c r="F73" s="2" t="s">
        <v>23</v>
      </c>
      <c r="G73" s="15">
        <v>15000</v>
      </c>
      <c r="H73" s="15">
        <v>12200</v>
      </c>
      <c r="I73" s="15">
        <v>7500</v>
      </c>
      <c r="J73" s="15">
        <v>4300</v>
      </c>
      <c r="K73" s="15">
        <v>4300</v>
      </c>
      <c r="L73" s="15">
        <v>900</v>
      </c>
      <c r="M73" s="15">
        <v>900</v>
      </c>
      <c r="N73" s="15">
        <v>740</v>
      </c>
      <c r="O73" s="15">
        <v>5900</v>
      </c>
      <c r="P73" s="15">
        <v>6540</v>
      </c>
      <c r="Q73" s="15">
        <v>9000</v>
      </c>
      <c r="R73" s="15">
        <v>9720</v>
      </c>
      <c r="S73" s="1"/>
      <c r="U73" s="10"/>
    </row>
    <row r="74" spans="2:21" ht="15" customHeight="1">
      <c r="B74" s="2">
        <v>3</v>
      </c>
      <c r="C74" s="36">
        <f>1+C111</f>
        <v>90</v>
      </c>
      <c r="D74" s="2" t="s">
        <v>207</v>
      </c>
      <c r="E74" s="2" t="s">
        <v>208</v>
      </c>
      <c r="F74" s="2" t="s">
        <v>17</v>
      </c>
      <c r="G74" s="15">
        <v>5900</v>
      </c>
      <c r="H74" s="15">
        <v>3600</v>
      </c>
      <c r="I74" s="15">
        <v>3300</v>
      </c>
      <c r="J74" s="15">
        <v>2500</v>
      </c>
      <c r="K74" s="15">
        <v>230</v>
      </c>
      <c r="L74" s="15">
        <v>0</v>
      </c>
      <c r="M74" s="15">
        <v>0</v>
      </c>
      <c r="N74" s="15">
        <v>0</v>
      </c>
      <c r="O74" s="15">
        <v>220</v>
      </c>
      <c r="P74" s="15">
        <v>1700</v>
      </c>
      <c r="Q74" s="15">
        <v>4000</v>
      </c>
      <c r="R74" s="15">
        <v>4500</v>
      </c>
      <c r="S74" s="1"/>
      <c r="U74" s="10"/>
    </row>
    <row r="75" spans="2:21" ht="15" customHeight="1">
      <c r="B75" s="47" t="s">
        <v>22</v>
      </c>
      <c r="C75" s="47"/>
      <c r="D75" s="47"/>
      <c r="E75" s="47"/>
      <c r="F75" s="47"/>
      <c r="G75" s="5">
        <f>SUM(G72:G74)</f>
        <v>34000</v>
      </c>
      <c r="H75" s="5">
        <f aca="true" t="shared" si="5" ref="H75:R75">SUM(H72:H74)</f>
        <v>27073</v>
      </c>
      <c r="I75" s="5">
        <f t="shared" si="5"/>
        <v>19750</v>
      </c>
      <c r="J75" s="5">
        <f t="shared" si="5"/>
        <v>13750</v>
      </c>
      <c r="K75" s="5">
        <f t="shared" si="5"/>
        <v>8212</v>
      </c>
      <c r="L75" s="5">
        <f t="shared" si="5"/>
        <v>2811</v>
      </c>
      <c r="M75" s="5">
        <f t="shared" si="5"/>
        <v>1948</v>
      </c>
      <c r="N75" s="5">
        <f t="shared" si="5"/>
        <v>1781</v>
      </c>
      <c r="O75" s="5">
        <f t="shared" si="5"/>
        <v>9149</v>
      </c>
      <c r="P75" s="5">
        <f t="shared" si="5"/>
        <v>16651</v>
      </c>
      <c r="Q75" s="5">
        <f t="shared" si="5"/>
        <v>24100</v>
      </c>
      <c r="R75" s="5">
        <f t="shared" si="5"/>
        <v>26516</v>
      </c>
      <c r="S75" s="1"/>
      <c r="U75" s="10"/>
    </row>
    <row r="76" spans="2:21" ht="15" customHeight="1">
      <c r="B76" s="8" t="s">
        <v>141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U76" s="10"/>
    </row>
    <row r="77" spans="2:21" ht="15" customHeight="1">
      <c r="B77" s="2" t="s">
        <v>13</v>
      </c>
      <c r="C77" s="33" t="s">
        <v>177</v>
      </c>
      <c r="D77" s="45" t="s">
        <v>54</v>
      </c>
      <c r="E77" s="45"/>
      <c r="F77" s="45"/>
      <c r="G77" s="46" t="s">
        <v>58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1"/>
      <c r="U77" s="10"/>
    </row>
    <row r="78" spans="2:21" s="4" customFormat="1" ht="15" customHeight="1">
      <c r="B78" s="33"/>
      <c r="C78" s="33"/>
      <c r="D78" s="33" t="s">
        <v>21</v>
      </c>
      <c r="E78" s="33" t="s">
        <v>47</v>
      </c>
      <c r="F78" s="33" t="s">
        <v>53</v>
      </c>
      <c r="G78" s="9" t="s">
        <v>0</v>
      </c>
      <c r="H78" s="9" t="s">
        <v>1</v>
      </c>
      <c r="I78" s="9" t="s">
        <v>2</v>
      </c>
      <c r="J78" s="9" t="s">
        <v>3</v>
      </c>
      <c r="K78" s="9" t="s">
        <v>4</v>
      </c>
      <c r="L78" s="9" t="s">
        <v>5</v>
      </c>
      <c r="M78" s="9" t="s">
        <v>6</v>
      </c>
      <c r="N78" s="9" t="s">
        <v>7</v>
      </c>
      <c r="O78" s="9" t="s">
        <v>8</v>
      </c>
      <c r="P78" s="9" t="s">
        <v>9</v>
      </c>
      <c r="Q78" s="9" t="s">
        <v>10</v>
      </c>
      <c r="R78" s="9" t="s">
        <v>11</v>
      </c>
      <c r="S78" s="1"/>
      <c r="T78" s="17"/>
      <c r="U78" s="10"/>
    </row>
    <row r="79" spans="2:21" ht="15" customHeight="1">
      <c r="B79" s="2">
        <v>1</v>
      </c>
      <c r="C79" s="33">
        <v>1</v>
      </c>
      <c r="D79" s="2" t="s">
        <v>113</v>
      </c>
      <c r="E79" s="2" t="s">
        <v>163</v>
      </c>
      <c r="F79" s="2" t="s">
        <v>16</v>
      </c>
      <c r="G79" s="15">
        <v>29930</v>
      </c>
      <c r="H79" s="15">
        <v>27370</v>
      </c>
      <c r="I79" s="15">
        <v>22930</v>
      </c>
      <c r="J79" s="15">
        <v>26720</v>
      </c>
      <c r="K79" s="15">
        <v>36400</v>
      </c>
      <c r="L79" s="15">
        <v>24690</v>
      </c>
      <c r="M79" s="15">
        <v>24370</v>
      </c>
      <c r="N79" s="15">
        <v>23590</v>
      </c>
      <c r="O79" s="15">
        <v>25960</v>
      </c>
      <c r="P79" s="15">
        <v>26840</v>
      </c>
      <c r="Q79" s="15">
        <v>27140</v>
      </c>
      <c r="R79" s="15">
        <v>29740</v>
      </c>
      <c r="S79" s="1"/>
      <c r="U79" s="10"/>
    </row>
    <row r="80" spans="2:21" ht="15" customHeight="1">
      <c r="B80" s="2">
        <f aca="true" t="shared" si="6" ref="B80:C83">B79+1</f>
        <v>2</v>
      </c>
      <c r="C80" s="33">
        <f t="shared" si="6"/>
        <v>2</v>
      </c>
      <c r="D80" s="2" t="s">
        <v>114</v>
      </c>
      <c r="E80" s="2" t="s">
        <v>164</v>
      </c>
      <c r="F80" s="2" t="s">
        <v>16</v>
      </c>
      <c r="G80" s="15">
        <v>44740</v>
      </c>
      <c r="H80" s="15">
        <v>39440</v>
      </c>
      <c r="I80" s="15">
        <v>40860</v>
      </c>
      <c r="J80" s="15">
        <v>38870</v>
      </c>
      <c r="K80" s="15">
        <v>35280</v>
      </c>
      <c r="L80" s="15">
        <v>46430</v>
      </c>
      <c r="M80" s="15">
        <v>30700</v>
      </c>
      <c r="N80" s="15">
        <v>34220</v>
      </c>
      <c r="O80" s="15">
        <v>36740</v>
      </c>
      <c r="P80" s="15">
        <v>36580</v>
      </c>
      <c r="Q80" s="15">
        <v>43050</v>
      </c>
      <c r="R80" s="15">
        <v>40380</v>
      </c>
      <c r="S80" s="1"/>
      <c r="U80" s="10"/>
    </row>
    <row r="81" spans="2:21" ht="15" customHeight="1">
      <c r="B81" s="2">
        <f t="shared" si="6"/>
        <v>3</v>
      </c>
      <c r="C81" s="33">
        <f t="shared" si="6"/>
        <v>3</v>
      </c>
      <c r="D81" s="2" t="s">
        <v>162</v>
      </c>
      <c r="E81" s="2" t="s">
        <v>165</v>
      </c>
      <c r="F81" s="2" t="s">
        <v>23</v>
      </c>
      <c r="G81" s="15">
        <v>23640</v>
      </c>
      <c r="H81" s="15">
        <v>16930</v>
      </c>
      <c r="I81" s="15">
        <v>15360</v>
      </c>
      <c r="J81" s="15">
        <v>12430</v>
      </c>
      <c r="K81" s="15">
        <v>7020</v>
      </c>
      <c r="L81" s="15">
        <v>4310</v>
      </c>
      <c r="M81" s="15">
        <v>3930</v>
      </c>
      <c r="N81" s="15">
        <v>4070</v>
      </c>
      <c r="O81" s="15">
        <v>4540</v>
      </c>
      <c r="P81" s="15">
        <v>10070</v>
      </c>
      <c r="Q81" s="15">
        <v>14500</v>
      </c>
      <c r="R81" s="15">
        <v>17410</v>
      </c>
      <c r="S81" s="1"/>
      <c r="U81" s="10"/>
    </row>
    <row r="82" spans="2:21" ht="15" customHeight="1">
      <c r="B82" s="2">
        <f t="shared" si="6"/>
        <v>4</v>
      </c>
      <c r="C82" s="33">
        <f t="shared" si="6"/>
        <v>4</v>
      </c>
      <c r="D82" s="2" t="s">
        <v>115</v>
      </c>
      <c r="E82" s="2" t="s">
        <v>166</v>
      </c>
      <c r="F82" s="2" t="s">
        <v>25</v>
      </c>
      <c r="G82" s="15">
        <v>16540</v>
      </c>
      <c r="H82" s="15">
        <v>14990</v>
      </c>
      <c r="I82" s="15">
        <v>9670</v>
      </c>
      <c r="J82" s="15">
        <v>12660</v>
      </c>
      <c r="K82" s="15">
        <v>11620</v>
      </c>
      <c r="L82" s="15">
        <v>10870</v>
      </c>
      <c r="M82" s="15">
        <v>11800</v>
      </c>
      <c r="N82" s="15">
        <v>11500</v>
      </c>
      <c r="O82" s="15">
        <v>10870</v>
      </c>
      <c r="P82" s="15">
        <v>12300</v>
      </c>
      <c r="Q82" s="15">
        <v>12270</v>
      </c>
      <c r="R82" s="15">
        <v>11880</v>
      </c>
      <c r="S82" s="1"/>
      <c r="T82" s="27"/>
      <c r="U82" s="7"/>
    </row>
    <row r="83" spans="2:21" ht="15" customHeight="1">
      <c r="B83" s="2">
        <f t="shared" si="6"/>
        <v>5</v>
      </c>
      <c r="C83" s="33">
        <f t="shared" si="6"/>
        <v>5</v>
      </c>
      <c r="D83" s="2" t="s">
        <v>124</v>
      </c>
      <c r="E83" s="2" t="s">
        <v>159</v>
      </c>
      <c r="F83" s="2" t="s">
        <v>25</v>
      </c>
      <c r="G83" s="15">
        <v>15100</v>
      </c>
      <c r="H83" s="15">
        <v>15100</v>
      </c>
      <c r="I83" s="15">
        <v>15100</v>
      </c>
      <c r="J83" s="15">
        <v>15100</v>
      </c>
      <c r="K83" s="15">
        <v>15100</v>
      </c>
      <c r="L83" s="15">
        <v>15100</v>
      </c>
      <c r="M83" s="15">
        <v>15100</v>
      </c>
      <c r="N83" s="15">
        <v>15100</v>
      </c>
      <c r="O83" s="15">
        <v>15100</v>
      </c>
      <c r="P83" s="15">
        <v>15100</v>
      </c>
      <c r="Q83" s="15">
        <v>15100</v>
      </c>
      <c r="R83" s="15">
        <v>15100</v>
      </c>
      <c r="S83" s="1"/>
      <c r="T83" s="27"/>
      <c r="U83" s="6"/>
    </row>
    <row r="84" spans="2:21" ht="15" customHeight="1">
      <c r="B84" s="2">
        <f aca="true" t="shared" si="7" ref="B84:B93">B83+1</f>
        <v>6</v>
      </c>
      <c r="C84" s="33">
        <f>1+C30</f>
        <v>14</v>
      </c>
      <c r="D84" s="2" t="s">
        <v>116</v>
      </c>
      <c r="E84" s="2" t="s">
        <v>198</v>
      </c>
      <c r="F84" s="2" t="s">
        <v>14</v>
      </c>
      <c r="G84" s="15">
        <v>29000</v>
      </c>
      <c r="H84" s="15">
        <v>23000</v>
      </c>
      <c r="I84" s="15">
        <v>21000</v>
      </c>
      <c r="J84" s="15">
        <v>15000</v>
      </c>
      <c r="K84" s="15">
        <v>9500</v>
      </c>
      <c r="L84" s="15">
        <v>4300</v>
      </c>
      <c r="M84" s="15">
        <v>4300</v>
      </c>
      <c r="N84" s="15">
        <v>4300</v>
      </c>
      <c r="O84" s="15">
        <v>5500</v>
      </c>
      <c r="P84" s="15">
        <v>16000</v>
      </c>
      <c r="Q84" s="15">
        <v>22000</v>
      </c>
      <c r="R84" s="15">
        <v>30000</v>
      </c>
      <c r="S84" s="1"/>
      <c r="T84" s="27"/>
      <c r="U84" s="4"/>
    </row>
    <row r="85" spans="2:21" ht="15" customHeight="1">
      <c r="B85" s="2">
        <f t="shared" si="7"/>
        <v>7</v>
      </c>
      <c r="C85" s="33">
        <f>1+C117</f>
        <v>16</v>
      </c>
      <c r="D85" s="2" t="s">
        <v>117</v>
      </c>
      <c r="E85" s="2" t="s">
        <v>61</v>
      </c>
      <c r="F85" s="2" t="s">
        <v>14</v>
      </c>
      <c r="G85" s="15">
        <v>24940</v>
      </c>
      <c r="H85" s="15">
        <v>19218</v>
      </c>
      <c r="I85" s="15">
        <v>19351</v>
      </c>
      <c r="J85" s="15">
        <v>9750</v>
      </c>
      <c r="K85" s="15">
        <v>6568</v>
      </c>
      <c r="L85" s="15">
        <v>5661</v>
      </c>
      <c r="M85" s="15">
        <v>5161</v>
      </c>
      <c r="N85" s="15">
        <v>4684</v>
      </c>
      <c r="O85" s="15">
        <v>5789</v>
      </c>
      <c r="P85" s="15">
        <v>15161</v>
      </c>
      <c r="Q85" s="15">
        <v>18628</v>
      </c>
      <c r="R85" s="15">
        <v>26021</v>
      </c>
      <c r="S85" s="1"/>
      <c r="T85" s="27"/>
      <c r="U85" s="4"/>
    </row>
    <row r="86" spans="2:21" ht="15" customHeight="1">
      <c r="B86" s="2">
        <f t="shared" si="7"/>
        <v>8</v>
      </c>
      <c r="C86" s="33">
        <f>1+C72</f>
        <v>34</v>
      </c>
      <c r="D86" s="2" t="s">
        <v>118</v>
      </c>
      <c r="E86" s="2" t="s">
        <v>65</v>
      </c>
      <c r="F86" s="2" t="s">
        <v>56</v>
      </c>
      <c r="G86" s="15">
        <v>20259</v>
      </c>
      <c r="H86" s="15">
        <v>15740</v>
      </c>
      <c r="I86" s="15">
        <v>14850</v>
      </c>
      <c r="J86" s="15">
        <v>10539</v>
      </c>
      <c r="K86" s="15">
        <v>8087</v>
      </c>
      <c r="L86" s="15">
        <v>1876</v>
      </c>
      <c r="M86" s="15">
        <v>0</v>
      </c>
      <c r="N86" s="15">
        <v>0</v>
      </c>
      <c r="O86" s="15">
        <v>2029</v>
      </c>
      <c r="P86" s="15">
        <v>10788</v>
      </c>
      <c r="Q86" s="15">
        <v>13869</v>
      </c>
      <c r="R86" s="15">
        <v>19249</v>
      </c>
      <c r="S86" s="1"/>
      <c r="T86" s="27"/>
      <c r="U86" s="4"/>
    </row>
    <row r="87" spans="2:22" ht="15" customHeight="1">
      <c r="B87" s="2">
        <f t="shared" si="7"/>
        <v>9</v>
      </c>
      <c r="C87" s="33">
        <f>1+C105</f>
        <v>41</v>
      </c>
      <c r="D87" s="2" t="s">
        <v>185</v>
      </c>
      <c r="E87" s="2" t="s">
        <v>70</v>
      </c>
      <c r="F87" s="2" t="s">
        <v>25</v>
      </c>
      <c r="G87" s="15">
        <v>34968</v>
      </c>
      <c r="H87" s="15">
        <v>26717</v>
      </c>
      <c r="I87" s="15">
        <v>24544</v>
      </c>
      <c r="J87" s="15">
        <v>18343</v>
      </c>
      <c r="K87" s="15">
        <v>16084</v>
      </c>
      <c r="L87" s="15">
        <v>7317</v>
      </c>
      <c r="M87" s="15">
        <v>7577</v>
      </c>
      <c r="N87" s="15">
        <v>7287</v>
      </c>
      <c r="O87" s="15">
        <v>9483</v>
      </c>
      <c r="P87" s="15">
        <v>15698</v>
      </c>
      <c r="Q87" s="15">
        <v>20327</v>
      </c>
      <c r="R87" s="15">
        <v>25467</v>
      </c>
      <c r="S87" s="1"/>
      <c r="T87" s="27"/>
      <c r="U87" s="4"/>
      <c r="V87" s="1"/>
    </row>
    <row r="88" spans="2:21" ht="15" customHeight="1">
      <c r="B88" s="2">
        <f t="shared" si="7"/>
        <v>10</v>
      </c>
      <c r="C88" s="33">
        <f>1+C57</f>
        <v>68</v>
      </c>
      <c r="D88" s="2" t="s">
        <v>119</v>
      </c>
      <c r="E88" s="2" t="s">
        <v>49</v>
      </c>
      <c r="F88" s="2" t="s">
        <v>14</v>
      </c>
      <c r="G88" s="15">
        <v>15519</v>
      </c>
      <c r="H88" s="15">
        <v>13791</v>
      </c>
      <c r="I88" s="15">
        <v>10470</v>
      </c>
      <c r="J88" s="15">
        <v>8027</v>
      </c>
      <c r="K88" s="15">
        <v>5027</v>
      </c>
      <c r="L88" s="15">
        <v>1741</v>
      </c>
      <c r="M88" s="15">
        <v>1184</v>
      </c>
      <c r="N88" s="15">
        <v>896</v>
      </c>
      <c r="O88" s="15">
        <v>2717</v>
      </c>
      <c r="P88" s="15">
        <v>8022</v>
      </c>
      <c r="Q88" s="15">
        <v>10205</v>
      </c>
      <c r="R88" s="15">
        <v>14231</v>
      </c>
      <c r="S88" s="1"/>
      <c r="T88" s="27"/>
      <c r="U88" s="4"/>
    </row>
    <row r="89" spans="2:21" ht="15" customHeight="1">
      <c r="B89" s="2">
        <f t="shared" si="7"/>
        <v>11</v>
      </c>
      <c r="C89" s="31">
        <f>C88+1</f>
        <v>69</v>
      </c>
      <c r="D89" s="2" t="s">
        <v>120</v>
      </c>
      <c r="E89" s="2" t="s">
        <v>41</v>
      </c>
      <c r="F89" s="2" t="s">
        <v>14</v>
      </c>
      <c r="G89" s="15">
        <v>8403</v>
      </c>
      <c r="H89" s="15">
        <v>1464</v>
      </c>
      <c r="I89" s="15">
        <v>17006</v>
      </c>
      <c r="J89" s="15">
        <v>800</v>
      </c>
      <c r="K89" s="37">
        <v>8604</v>
      </c>
      <c r="L89" s="15">
        <v>2673</v>
      </c>
      <c r="M89" s="15">
        <v>451</v>
      </c>
      <c r="N89" s="15">
        <v>661</v>
      </c>
      <c r="O89" s="15">
        <v>4265</v>
      </c>
      <c r="P89" s="15">
        <v>12154</v>
      </c>
      <c r="Q89" s="15">
        <v>15099</v>
      </c>
      <c r="R89" s="15">
        <v>20109</v>
      </c>
      <c r="S89" s="1"/>
      <c r="T89" s="27"/>
      <c r="U89" s="11"/>
    </row>
    <row r="90" spans="2:21" ht="15" customHeight="1">
      <c r="B90" s="2">
        <f t="shared" si="7"/>
        <v>12</v>
      </c>
      <c r="C90" s="31">
        <f>1+C73</f>
        <v>74</v>
      </c>
      <c r="D90" s="2" t="s">
        <v>122</v>
      </c>
      <c r="E90" s="2" t="s">
        <v>146</v>
      </c>
      <c r="F90" s="2" t="s">
        <v>14</v>
      </c>
      <c r="G90" s="15">
        <v>40079</v>
      </c>
      <c r="H90" s="15">
        <v>34010</v>
      </c>
      <c r="I90" s="15">
        <v>27154</v>
      </c>
      <c r="J90" s="15">
        <v>866</v>
      </c>
      <c r="K90" s="15">
        <v>10291</v>
      </c>
      <c r="L90" s="15">
        <v>6953</v>
      </c>
      <c r="M90" s="15">
        <v>6615</v>
      </c>
      <c r="N90" s="15">
        <v>5558</v>
      </c>
      <c r="O90" s="15">
        <v>8999</v>
      </c>
      <c r="P90" s="15">
        <v>23987</v>
      </c>
      <c r="Q90" s="15">
        <v>27096</v>
      </c>
      <c r="R90" s="15">
        <v>37067</v>
      </c>
      <c r="S90" s="1"/>
      <c r="T90" s="27"/>
      <c r="U90" s="4"/>
    </row>
    <row r="91" spans="2:21" ht="15" customHeight="1">
      <c r="B91" s="2">
        <f t="shared" si="7"/>
        <v>13</v>
      </c>
      <c r="C91" s="31">
        <f>C65+1</f>
        <v>82</v>
      </c>
      <c r="D91" s="2" t="s">
        <v>109</v>
      </c>
      <c r="E91" s="2" t="s">
        <v>193</v>
      </c>
      <c r="F91" s="2" t="s">
        <v>25</v>
      </c>
      <c r="G91" s="15">
        <v>8800</v>
      </c>
      <c r="H91" s="15">
        <v>8500</v>
      </c>
      <c r="I91" s="15">
        <v>8300</v>
      </c>
      <c r="J91" s="15">
        <v>8000</v>
      </c>
      <c r="K91" s="15">
        <v>7000</v>
      </c>
      <c r="L91" s="15">
        <v>6300</v>
      </c>
      <c r="M91" s="15">
        <v>6300</v>
      </c>
      <c r="N91" s="15">
        <v>6300</v>
      </c>
      <c r="O91" s="15">
        <v>6300</v>
      </c>
      <c r="P91" s="15">
        <v>6550</v>
      </c>
      <c r="Q91" s="15">
        <v>7000</v>
      </c>
      <c r="R91" s="15">
        <v>7500</v>
      </c>
      <c r="S91" s="1"/>
      <c r="T91" s="27"/>
      <c r="U91" s="4"/>
    </row>
    <row r="92" spans="2:21" ht="15" customHeight="1">
      <c r="B92" s="2">
        <f t="shared" si="7"/>
        <v>14</v>
      </c>
      <c r="C92" s="31">
        <f>1+C119</f>
        <v>84</v>
      </c>
      <c r="D92" s="2" t="s">
        <v>123</v>
      </c>
      <c r="E92" s="2" t="s">
        <v>63</v>
      </c>
      <c r="F92" s="2" t="s">
        <v>17</v>
      </c>
      <c r="G92" s="15">
        <v>45370</v>
      </c>
      <c r="H92" s="15">
        <v>34540</v>
      </c>
      <c r="I92" s="15">
        <v>26900</v>
      </c>
      <c r="J92" s="15">
        <v>27320</v>
      </c>
      <c r="K92" s="15">
        <v>7250</v>
      </c>
      <c r="L92" s="15">
        <v>4810</v>
      </c>
      <c r="M92" s="15">
        <v>4810</v>
      </c>
      <c r="N92" s="15">
        <v>5130</v>
      </c>
      <c r="O92" s="15">
        <v>4640</v>
      </c>
      <c r="P92" s="15">
        <v>27950</v>
      </c>
      <c r="Q92" s="15">
        <v>27170</v>
      </c>
      <c r="R92" s="15">
        <v>44150</v>
      </c>
      <c r="S92" s="1"/>
      <c r="T92" s="27"/>
      <c r="U92" s="4"/>
    </row>
    <row r="93" spans="2:21" ht="15" customHeight="1">
      <c r="B93" s="2">
        <f t="shared" si="7"/>
        <v>15</v>
      </c>
      <c r="C93" s="30">
        <f>C67+1</f>
        <v>88</v>
      </c>
      <c r="D93" s="2" t="s">
        <v>175</v>
      </c>
      <c r="E93" s="2" t="s">
        <v>175</v>
      </c>
      <c r="F93" s="2" t="s">
        <v>176</v>
      </c>
      <c r="G93" s="15">
        <v>10524</v>
      </c>
      <c r="H93" s="15">
        <v>9908</v>
      </c>
      <c r="I93" s="15">
        <v>10080</v>
      </c>
      <c r="J93" s="15">
        <v>5709</v>
      </c>
      <c r="K93" s="15">
        <v>100</v>
      </c>
      <c r="L93" s="15">
        <v>0</v>
      </c>
      <c r="M93" s="15">
        <v>0</v>
      </c>
      <c r="N93" s="15">
        <v>0</v>
      </c>
      <c r="O93" s="15">
        <v>100</v>
      </c>
      <c r="P93" s="15">
        <v>6639</v>
      </c>
      <c r="Q93" s="15">
        <v>8660</v>
      </c>
      <c r="R93" s="15">
        <v>10097</v>
      </c>
      <c r="S93" s="1"/>
      <c r="T93" s="27"/>
      <c r="U93" s="4"/>
    </row>
    <row r="94" spans="2:21" ht="15" customHeight="1">
      <c r="B94" s="47" t="s">
        <v>22</v>
      </c>
      <c r="C94" s="47"/>
      <c r="D94" s="47"/>
      <c r="E94" s="47"/>
      <c r="F94" s="47"/>
      <c r="G94" s="5">
        <f aca="true" t="shared" si="8" ref="G94:Q94">SUM(G79:G93)</f>
        <v>367812</v>
      </c>
      <c r="H94" s="5">
        <f t="shared" si="8"/>
        <v>300718</v>
      </c>
      <c r="I94" s="5">
        <f t="shared" si="8"/>
        <v>283575</v>
      </c>
      <c r="J94" s="5">
        <f t="shared" si="8"/>
        <v>210134</v>
      </c>
      <c r="K94" s="5">
        <f t="shared" si="8"/>
        <v>183931</v>
      </c>
      <c r="L94" s="5">
        <f t="shared" si="8"/>
        <v>143031</v>
      </c>
      <c r="M94" s="5">
        <f t="shared" si="8"/>
        <v>122298</v>
      </c>
      <c r="N94" s="5">
        <f t="shared" si="8"/>
        <v>123296</v>
      </c>
      <c r="O94" s="5">
        <f t="shared" si="8"/>
        <v>143032</v>
      </c>
      <c r="P94" s="5">
        <f t="shared" si="8"/>
        <v>243839</v>
      </c>
      <c r="Q94" s="5">
        <f t="shared" si="8"/>
        <v>282114</v>
      </c>
      <c r="R94" s="5">
        <f>SUM(R79:R93)</f>
        <v>348401</v>
      </c>
      <c r="S94" s="1"/>
      <c r="T94" s="27"/>
      <c r="U94" s="4"/>
    </row>
    <row r="95" spans="2:20" ht="15" customHeight="1">
      <c r="B95" s="8" t="s">
        <v>142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7"/>
    </row>
    <row r="96" spans="2:20" ht="15" customHeight="1">
      <c r="B96" s="2" t="s">
        <v>13</v>
      </c>
      <c r="C96" s="33" t="s">
        <v>177</v>
      </c>
      <c r="D96" s="45" t="s">
        <v>54</v>
      </c>
      <c r="E96" s="45"/>
      <c r="F96" s="45"/>
      <c r="G96" s="46" t="s">
        <v>58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9" t="s">
        <v>12</v>
      </c>
      <c r="T96" s="27"/>
    </row>
    <row r="97" spans="2:20" s="4" customFormat="1" ht="15" customHeight="1">
      <c r="B97" s="33"/>
      <c r="C97" s="33"/>
      <c r="D97" s="33" t="s">
        <v>21</v>
      </c>
      <c r="E97" s="33" t="s">
        <v>47</v>
      </c>
      <c r="F97" s="33" t="s">
        <v>53</v>
      </c>
      <c r="G97" s="9" t="s">
        <v>0</v>
      </c>
      <c r="H97" s="9" t="s">
        <v>1</v>
      </c>
      <c r="I97" s="9" t="s">
        <v>2</v>
      </c>
      <c r="J97" s="9" t="s">
        <v>3</v>
      </c>
      <c r="K97" s="9" t="s">
        <v>4</v>
      </c>
      <c r="L97" s="9" t="s">
        <v>5</v>
      </c>
      <c r="M97" s="9" t="s">
        <v>6</v>
      </c>
      <c r="N97" s="9" t="s">
        <v>7</v>
      </c>
      <c r="O97" s="9" t="s">
        <v>8</v>
      </c>
      <c r="P97" s="9" t="s">
        <v>9</v>
      </c>
      <c r="Q97" s="9" t="s">
        <v>10</v>
      </c>
      <c r="R97" s="9" t="s">
        <v>11</v>
      </c>
      <c r="S97" s="49"/>
      <c r="T97" s="27"/>
    </row>
    <row r="98" spans="2:22" ht="15" customHeight="1">
      <c r="B98" s="2">
        <v>1</v>
      </c>
      <c r="C98" s="33">
        <f>C83+1</f>
        <v>6</v>
      </c>
      <c r="D98" s="2" t="s">
        <v>125</v>
      </c>
      <c r="E98" s="2" t="s">
        <v>160</v>
      </c>
      <c r="F98" s="2" t="s">
        <v>17</v>
      </c>
      <c r="G98" s="15">
        <v>118820</v>
      </c>
      <c r="H98" s="15">
        <v>89750</v>
      </c>
      <c r="I98" s="15">
        <v>79770</v>
      </c>
      <c r="J98" s="15">
        <v>37280</v>
      </c>
      <c r="K98" s="15">
        <v>13240</v>
      </c>
      <c r="L98" s="15">
        <v>0</v>
      </c>
      <c r="M98" s="15">
        <v>50</v>
      </c>
      <c r="N98" s="15">
        <v>0</v>
      </c>
      <c r="O98" s="15">
        <v>2300</v>
      </c>
      <c r="P98" s="15">
        <v>42110</v>
      </c>
      <c r="Q98" s="15">
        <v>73620</v>
      </c>
      <c r="R98" s="15">
        <v>103830</v>
      </c>
      <c r="S98" s="15">
        <v>384</v>
      </c>
      <c r="T98" s="27"/>
      <c r="U98" s="1"/>
      <c r="V98" s="1"/>
    </row>
    <row r="99" spans="2:21" ht="15" customHeight="1">
      <c r="B99" s="2">
        <f>B98+1</f>
        <v>2</v>
      </c>
      <c r="C99" s="33">
        <f>C98+1</f>
        <v>7</v>
      </c>
      <c r="D99" s="2" t="s">
        <v>126</v>
      </c>
      <c r="E99" s="2" t="s">
        <v>161</v>
      </c>
      <c r="F99" s="2" t="s">
        <v>17</v>
      </c>
      <c r="G99" s="15">
        <v>112160</v>
      </c>
      <c r="H99" s="15">
        <v>92510</v>
      </c>
      <c r="I99" s="15">
        <v>90660</v>
      </c>
      <c r="J99" s="15">
        <v>45880</v>
      </c>
      <c r="K99" s="15">
        <v>17680</v>
      </c>
      <c r="L99" s="15">
        <v>4060</v>
      </c>
      <c r="M99" s="15">
        <v>3720</v>
      </c>
      <c r="N99" s="15">
        <v>3330</v>
      </c>
      <c r="O99" s="15">
        <v>3960</v>
      </c>
      <c r="P99" s="15">
        <v>51050</v>
      </c>
      <c r="Q99" s="15">
        <v>62760</v>
      </c>
      <c r="R99" s="15">
        <v>103140</v>
      </c>
      <c r="S99" s="15">
        <v>384</v>
      </c>
      <c r="T99" s="27"/>
      <c r="U99" s="1"/>
    </row>
    <row r="100" spans="2:20" ht="15" customHeight="1">
      <c r="B100" s="2">
        <f aca="true" t="shared" si="9" ref="B100:B111">B99+1</f>
        <v>3</v>
      </c>
      <c r="C100" s="33">
        <f>1+C31</f>
        <v>18</v>
      </c>
      <c r="D100" s="2" t="s">
        <v>169</v>
      </c>
      <c r="E100" s="2" t="s">
        <v>60</v>
      </c>
      <c r="F100" s="2" t="s">
        <v>23</v>
      </c>
      <c r="G100" s="15">
        <v>106928</v>
      </c>
      <c r="H100" s="15">
        <v>89876</v>
      </c>
      <c r="I100" s="15">
        <v>82221</v>
      </c>
      <c r="J100" s="15">
        <v>52973</v>
      </c>
      <c r="K100" s="15">
        <v>49904</v>
      </c>
      <c r="L100" s="15">
        <v>22820</v>
      </c>
      <c r="M100" s="15">
        <v>16707</v>
      </c>
      <c r="N100" s="15">
        <v>16474</v>
      </c>
      <c r="O100" s="15">
        <v>16217</v>
      </c>
      <c r="P100" s="15">
        <v>54813</v>
      </c>
      <c r="Q100" s="15">
        <v>76310</v>
      </c>
      <c r="R100" s="15">
        <v>85156</v>
      </c>
      <c r="S100" s="15">
        <v>274</v>
      </c>
      <c r="T100" s="27"/>
    </row>
    <row r="101" spans="2:22" ht="15" customHeight="1">
      <c r="B101" s="2">
        <f t="shared" si="9"/>
        <v>4</v>
      </c>
      <c r="C101" s="33">
        <f>1+C33</f>
        <v>22</v>
      </c>
      <c r="D101" s="2" t="s">
        <v>81</v>
      </c>
      <c r="E101" s="2" t="s">
        <v>28</v>
      </c>
      <c r="F101" s="2" t="s">
        <v>23</v>
      </c>
      <c r="G101" s="15">
        <v>16122</v>
      </c>
      <c r="H101" s="15">
        <v>10370</v>
      </c>
      <c r="I101" s="15">
        <v>7485</v>
      </c>
      <c r="J101" s="15">
        <v>121</v>
      </c>
      <c r="K101" s="15">
        <v>0</v>
      </c>
      <c r="L101" s="15">
        <v>0</v>
      </c>
      <c r="M101" s="15">
        <v>0</v>
      </c>
      <c r="N101" s="15">
        <v>0</v>
      </c>
      <c r="O101" s="15">
        <v>23</v>
      </c>
      <c r="P101" s="15">
        <v>5023</v>
      </c>
      <c r="Q101" s="15">
        <v>10026</v>
      </c>
      <c r="R101" s="15">
        <v>13880</v>
      </c>
      <c r="S101" s="15">
        <v>121</v>
      </c>
      <c r="T101" s="27"/>
      <c r="U101" s="1"/>
      <c r="V101" s="1"/>
    </row>
    <row r="102" spans="2:21" s="13" customFormat="1" ht="15" customHeight="1">
      <c r="B102" s="2">
        <f t="shared" si="9"/>
        <v>5</v>
      </c>
      <c r="C102" s="29">
        <f>1+C118</f>
        <v>24</v>
      </c>
      <c r="D102" s="12" t="s">
        <v>127</v>
      </c>
      <c r="E102" s="2" t="s">
        <v>204</v>
      </c>
      <c r="F102" s="12" t="s">
        <v>15</v>
      </c>
      <c r="G102" s="16">
        <v>44057</v>
      </c>
      <c r="H102" s="16">
        <v>34323</v>
      </c>
      <c r="I102" s="16">
        <v>25864</v>
      </c>
      <c r="J102" s="16">
        <v>5219</v>
      </c>
      <c r="K102" s="16">
        <v>3055</v>
      </c>
      <c r="L102" s="16">
        <v>1521</v>
      </c>
      <c r="M102" s="16">
        <v>1322</v>
      </c>
      <c r="N102" s="16">
        <v>1307</v>
      </c>
      <c r="O102" s="16">
        <v>1607</v>
      </c>
      <c r="P102" s="16">
        <v>1646</v>
      </c>
      <c r="Q102" s="16">
        <v>13876</v>
      </c>
      <c r="R102" s="16">
        <v>21132</v>
      </c>
      <c r="S102" s="16">
        <v>132</v>
      </c>
      <c r="T102" s="27"/>
      <c r="U102" s="14"/>
    </row>
    <row r="103" spans="2:22" ht="15" customHeight="1">
      <c r="B103" s="2">
        <f t="shared" si="9"/>
        <v>6</v>
      </c>
      <c r="C103" s="33">
        <f>1+C35</f>
        <v>27</v>
      </c>
      <c r="D103" s="2" t="s">
        <v>82</v>
      </c>
      <c r="E103" s="2" t="s">
        <v>52</v>
      </c>
      <c r="F103" s="2" t="s">
        <v>14</v>
      </c>
      <c r="G103" s="15">
        <v>100848</v>
      </c>
      <c r="H103" s="15">
        <v>76738</v>
      </c>
      <c r="I103" s="15">
        <v>55525</v>
      </c>
      <c r="J103" s="15">
        <v>28342</v>
      </c>
      <c r="K103" s="15">
        <v>22464</v>
      </c>
      <c r="L103" s="15">
        <v>0</v>
      </c>
      <c r="M103" s="15">
        <v>0</v>
      </c>
      <c r="N103" s="15">
        <v>665</v>
      </c>
      <c r="O103" s="15">
        <v>14943</v>
      </c>
      <c r="P103" s="15">
        <v>54892</v>
      </c>
      <c r="Q103" s="15">
        <v>74798</v>
      </c>
      <c r="R103" s="15">
        <v>89426</v>
      </c>
      <c r="S103" s="15">
        <v>252</v>
      </c>
      <c r="T103" s="27"/>
      <c r="V103" s="26"/>
    </row>
    <row r="104" spans="2:23" ht="15" customHeight="1">
      <c r="B104" s="2">
        <f t="shared" si="9"/>
        <v>7</v>
      </c>
      <c r="C104" s="33">
        <f>1+C42</f>
        <v>38</v>
      </c>
      <c r="D104" s="2" t="s">
        <v>128</v>
      </c>
      <c r="E104" s="2" t="s">
        <v>156</v>
      </c>
      <c r="F104" s="2" t="s">
        <v>16</v>
      </c>
      <c r="G104" s="15">
        <v>14360</v>
      </c>
      <c r="H104" s="15">
        <v>11615</v>
      </c>
      <c r="I104" s="15">
        <v>9439</v>
      </c>
      <c r="J104" s="15">
        <v>4949</v>
      </c>
      <c r="K104" s="15">
        <v>6773</v>
      </c>
      <c r="L104" s="15">
        <v>5939</v>
      </c>
      <c r="M104" s="15">
        <v>6320</v>
      </c>
      <c r="N104" s="15">
        <v>5549</v>
      </c>
      <c r="O104" s="15">
        <v>6645</v>
      </c>
      <c r="P104" s="15">
        <v>9618</v>
      </c>
      <c r="Q104" s="15">
        <v>11630</v>
      </c>
      <c r="R104" s="15">
        <v>13891</v>
      </c>
      <c r="S104" s="15">
        <v>132</v>
      </c>
      <c r="T104" s="27"/>
      <c r="V104" s="1"/>
      <c r="W104" s="1"/>
    </row>
    <row r="105" spans="2:23" ht="15" customHeight="1">
      <c r="B105" s="2">
        <f t="shared" si="9"/>
        <v>8</v>
      </c>
      <c r="C105" s="33">
        <f>1+C15</f>
        <v>40</v>
      </c>
      <c r="D105" s="2" t="s">
        <v>51</v>
      </c>
      <c r="E105" s="2" t="s">
        <v>57</v>
      </c>
      <c r="F105" s="2" t="s">
        <v>25</v>
      </c>
      <c r="G105" s="15">
        <v>128330</v>
      </c>
      <c r="H105" s="15">
        <v>92947</v>
      </c>
      <c r="I105" s="15">
        <v>89549</v>
      </c>
      <c r="J105" s="15">
        <v>64145</v>
      </c>
      <c r="K105" s="15">
        <v>76802</v>
      </c>
      <c r="L105" s="15">
        <v>28918</v>
      </c>
      <c r="M105" s="15">
        <v>5270</v>
      </c>
      <c r="N105" s="15">
        <v>38941</v>
      </c>
      <c r="O105" s="15">
        <v>60920</v>
      </c>
      <c r="P105" s="15">
        <v>86887</v>
      </c>
      <c r="Q105" s="15">
        <v>97700</v>
      </c>
      <c r="R105" s="15">
        <v>107510</v>
      </c>
      <c r="S105" s="15">
        <v>549</v>
      </c>
      <c r="T105" s="27"/>
      <c r="V105" s="1"/>
      <c r="W105" s="1"/>
    </row>
    <row r="106" spans="2:21" ht="15" customHeight="1">
      <c r="B106" s="2">
        <f t="shared" si="9"/>
        <v>9</v>
      </c>
      <c r="C106" s="33">
        <f>1+C45</f>
        <v>45</v>
      </c>
      <c r="D106" s="2" t="s">
        <v>130</v>
      </c>
      <c r="E106" s="2" t="s">
        <v>31</v>
      </c>
      <c r="F106" s="2" t="s">
        <v>25</v>
      </c>
      <c r="G106" s="15">
        <v>45960</v>
      </c>
      <c r="H106" s="15">
        <v>40683</v>
      </c>
      <c r="I106" s="15">
        <v>40000</v>
      </c>
      <c r="J106" s="15">
        <v>12102</v>
      </c>
      <c r="K106" s="15">
        <v>7078</v>
      </c>
      <c r="L106" s="15">
        <v>1043</v>
      </c>
      <c r="M106" s="15">
        <v>950</v>
      </c>
      <c r="N106" s="15">
        <v>640</v>
      </c>
      <c r="O106" s="15">
        <v>2909</v>
      </c>
      <c r="P106" s="15">
        <v>13558</v>
      </c>
      <c r="Q106" s="15">
        <v>31070</v>
      </c>
      <c r="R106" s="15">
        <v>41151</v>
      </c>
      <c r="S106" s="15">
        <v>154</v>
      </c>
      <c r="T106" s="27"/>
      <c r="U106" s="1"/>
    </row>
    <row r="107" spans="2:20" ht="15" customHeight="1">
      <c r="B107" s="2">
        <f t="shared" si="9"/>
        <v>10</v>
      </c>
      <c r="C107" s="33">
        <f>1+C17</f>
        <v>55</v>
      </c>
      <c r="D107" s="2" t="s">
        <v>73</v>
      </c>
      <c r="E107" s="2" t="s">
        <v>151</v>
      </c>
      <c r="F107" s="2" t="s">
        <v>56</v>
      </c>
      <c r="G107" s="15">
        <v>44897</v>
      </c>
      <c r="H107" s="15">
        <v>55478</v>
      </c>
      <c r="I107" s="15">
        <v>42915</v>
      </c>
      <c r="J107" s="15">
        <v>27729</v>
      </c>
      <c r="K107" s="15">
        <v>2553</v>
      </c>
      <c r="L107" s="15">
        <v>7256</v>
      </c>
      <c r="M107" s="15">
        <v>5387</v>
      </c>
      <c r="N107" s="15">
        <v>5154</v>
      </c>
      <c r="O107" s="15">
        <v>4379</v>
      </c>
      <c r="P107" s="15">
        <v>7162</v>
      </c>
      <c r="Q107" s="15">
        <v>21639</v>
      </c>
      <c r="R107" s="15">
        <v>39473</v>
      </c>
      <c r="S107" s="15">
        <v>252</v>
      </c>
      <c r="T107" s="27"/>
    </row>
    <row r="108" spans="2:20" ht="15" customHeight="1">
      <c r="B108" s="2">
        <f t="shared" si="9"/>
        <v>11</v>
      </c>
      <c r="C108" s="33">
        <f>1+C107</f>
        <v>56</v>
      </c>
      <c r="D108" s="2" t="s">
        <v>129</v>
      </c>
      <c r="E108" s="2" t="s">
        <v>152</v>
      </c>
      <c r="F108" s="2" t="s">
        <v>23</v>
      </c>
      <c r="G108" s="15">
        <v>58000</v>
      </c>
      <c r="H108" s="15">
        <v>68000</v>
      </c>
      <c r="I108" s="15">
        <v>55000</v>
      </c>
      <c r="J108" s="15">
        <v>12000</v>
      </c>
      <c r="K108" s="15">
        <v>2500</v>
      </c>
      <c r="L108" s="15">
        <v>1200</v>
      </c>
      <c r="M108" s="15">
        <v>1500</v>
      </c>
      <c r="N108" s="15">
        <v>1200</v>
      </c>
      <c r="O108" s="15">
        <v>4000</v>
      </c>
      <c r="P108" s="15">
        <v>21000</v>
      </c>
      <c r="Q108" s="15">
        <v>42000</v>
      </c>
      <c r="R108" s="15">
        <v>58000</v>
      </c>
      <c r="S108" s="15">
        <v>274</v>
      </c>
      <c r="T108" s="27"/>
    </row>
    <row r="109" spans="2:19" ht="15" customHeight="1">
      <c r="B109" s="2">
        <f t="shared" si="9"/>
        <v>12</v>
      </c>
      <c r="C109" s="33">
        <f>1+C9</f>
        <v>58</v>
      </c>
      <c r="D109" s="2" t="s">
        <v>72</v>
      </c>
      <c r="E109" s="2" t="s">
        <v>150</v>
      </c>
      <c r="F109" s="2" t="s">
        <v>26</v>
      </c>
      <c r="G109" s="15">
        <v>24969</v>
      </c>
      <c r="H109" s="15">
        <v>17489</v>
      </c>
      <c r="I109" s="15">
        <v>25675</v>
      </c>
      <c r="J109" s="15">
        <v>20774</v>
      </c>
      <c r="K109" s="15">
        <v>22158</v>
      </c>
      <c r="L109" s="15">
        <v>18492</v>
      </c>
      <c r="M109" s="15">
        <v>16161</v>
      </c>
      <c r="N109" s="15">
        <v>10220</v>
      </c>
      <c r="O109" s="15">
        <v>6586</v>
      </c>
      <c r="P109" s="15">
        <v>12304</v>
      </c>
      <c r="Q109" s="15">
        <v>12952</v>
      </c>
      <c r="R109" s="15">
        <v>11289</v>
      </c>
      <c r="S109" s="15">
        <v>154</v>
      </c>
    </row>
    <row r="110" spans="2:21" ht="15" customHeight="1">
      <c r="B110" s="2">
        <f t="shared" si="9"/>
        <v>13</v>
      </c>
      <c r="C110" s="31">
        <f>1+C59</f>
        <v>72</v>
      </c>
      <c r="D110" s="2" t="s">
        <v>121</v>
      </c>
      <c r="E110" s="2" t="s">
        <v>50</v>
      </c>
      <c r="F110" s="2" t="s">
        <v>56</v>
      </c>
      <c r="G110" s="15">
        <v>15581</v>
      </c>
      <c r="H110" s="15">
        <v>14234</v>
      </c>
      <c r="I110" s="15">
        <v>15314</v>
      </c>
      <c r="J110" s="15">
        <v>641</v>
      </c>
      <c r="K110" s="15">
        <v>13825</v>
      </c>
      <c r="L110" s="15">
        <v>1679</v>
      </c>
      <c r="M110" s="15">
        <v>11239</v>
      </c>
      <c r="N110" s="15">
        <v>10866</v>
      </c>
      <c r="O110" s="15">
        <v>13450</v>
      </c>
      <c r="P110" s="15">
        <v>18824</v>
      </c>
      <c r="Q110" s="15">
        <v>23023</v>
      </c>
      <c r="R110" s="15">
        <v>13777</v>
      </c>
      <c r="S110" s="15">
        <v>133</v>
      </c>
      <c r="T110" s="27"/>
      <c r="U110" s="4"/>
    </row>
    <row r="111" spans="2:20" ht="15" customHeight="1">
      <c r="B111" s="2">
        <f t="shared" si="9"/>
        <v>14</v>
      </c>
      <c r="C111" s="33">
        <f>1+C93</f>
        <v>89</v>
      </c>
      <c r="D111" s="2" t="s">
        <v>182</v>
      </c>
      <c r="E111" s="2" t="s">
        <v>205</v>
      </c>
      <c r="F111" s="2" t="s">
        <v>174</v>
      </c>
      <c r="G111" s="15">
        <v>268021</v>
      </c>
      <c r="H111" s="15">
        <v>233549</v>
      </c>
      <c r="I111" s="15">
        <v>118769</v>
      </c>
      <c r="J111" s="15">
        <v>26174</v>
      </c>
      <c r="K111" s="15">
        <v>1000</v>
      </c>
      <c r="L111" s="15">
        <v>0</v>
      </c>
      <c r="M111" s="15">
        <v>0</v>
      </c>
      <c r="N111" s="15">
        <v>0</v>
      </c>
      <c r="O111" s="15">
        <v>2340</v>
      </c>
      <c r="P111" s="15">
        <v>66778</v>
      </c>
      <c r="Q111" s="15">
        <v>127882</v>
      </c>
      <c r="R111" s="15">
        <v>195556</v>
      </c>
      <c r="S111" s="15">
        <v>439</v>
      </c>
      <c r="T111" s="27"/>
    </row>
    <row r="112" spans="2:20" ht="15" customHeight="1">
      <c r="B112" s="47" t="s">
        <v>22</v>
      </c>
      <c r="C112" s="47"/>
      <c r="D112" s="47"/>
      <c r="E112" s="47"/>
      <c r="F112" s="47"/>
      <c r="G112" s="5">
        <f>SUM(G98:G111)</f>
        <v>1099053</v>
      </c>
      <c r="H112" s="5">
        <f aca="true" t="shared" si="10" ref="H112:Q112">SUM(H98:H111)</f>
        <v>927562</v>
      </c>
      <c r="I112" s="5">
        <f t="shared" si="10"/>
        <v>738186</v>
      </c>
      <c r="J112" s="5">
        <f t="shared" si="10"/>
        <v>338329</v>
      </c>
      <c r="K112" s="5">
        <f t="shared" si="10"/>
        <v>239032</v>
      </c>
      <c r="L112" s="5">
        <f t="shared" si="10"/>
        <v>92928</v>
      </c>
      <c r="M112" s="5">
        <f t="shared" si="10"/>
        <v>68626</v>
      </c>
      <c r="N112" s="5">
        <f t="shared" si="10"/>
        <v>94346</v>
      </c>
      <c r="O112" s="5">
        <f t="shared" si="10"/>
        <v>140279</v>
      </c>
      <c r="P112" s="5">
        <f t="shared" si="10"/>
        <v>445665</v>
      </c>
      <c r="Q112" s="5">
        <f t="shared" si="10"/>
        <v>679286</v>
      </c>
      <c r="R112" s="5">
        <f>SUM(R98:R111)</f>
        <v>897211</v>
      </c>
      <c r="S112" s="5">
        <f>SUM(S98:S111)</f>
        <v>3634</v>
      </c>
      <c r="T112" s="27"/>
    </row>
    <row r="113" spans="2:20" ht="15" customHeight="1">
      <c r="B113" s="8" t="s">
        <v>143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7"/>
    </row>
    <row r="114" spans="2:20" ht="15" customHeight="1">
      <c r="B114" s="2" t="s">
        <v>13</v>
      </c>
      <c r="C114" s="33" t="s">
        <v>177</v>
      </c>
      <c r="D114" s="45" t="s">
        <v>54</v>
      </c>
      <c r="E114" s="45"/>
      <c r="F114" s="45"/>
      <c r="G114" s="46" t="s">
        <v>58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9" t="s">
        <v>12</v>
      </c>
      <c r="T114" s="27"/>
    </row>
    <row r="115" spans="2:20" s="4" customFormat="1" ht="15" customHeight="1">
      <c r="B115" s="33"/>
      <c r="C115" s="33"/>
      <c r="D115" s="33" t="s">
        <v>21</v>
      </c>
      <c r="E115" s="33" t="s">
        <v>47</v>
      </c>
      <c r="F115" s="33" t="s">
        <v>53</v>
      </c>
      <c r="G115" s="9" t="s">
        <v>0</v>
      </c>
      <c r="H115" s="9" t="s">
        <v>1</v>
      </c>
      <c r="I115" s="9" t="s">
        <v>2</v>
      </c>
      <c r="J115" s="9" t="s">
        <v>3</v>
      </c>
      <c r="K115" s="9" t="s">
        <v>4</v>
      </c>
      <c r="L115" s="9" t="s">
        <v>5</v>
      </c>
      <c r="M115" s="9" t="s">
        <v>6</v>
      </c>
      <c r="N115" s="9" t="s">
        <v>7</v>
      </c>
      <c r="O115" s="9" t="s">
        <v>8</v>
      </c>
      <c r="P115" s="9" t="s">
        <v>9</v>
      </c>
      <c r="Q115" s="9" t="s">
        <v>10</v>
      </c>
      <c r="R115" s="9" t="s">
        <v>11</v>
      </c>
      <c r="S115" s="49"/>
      <c r="T115" s="27"/>
    </row>
    <row r="116" spans="2:20" ht="15" customHeight="1">
      <c r="B116" s="2">
        <v>1</v>
      </c>
      <c r="C116" s="33">
        <f>1+C99</f>
        <v>8</v>
      </c>
      <c r="D116" s="2" t="s">
        <v>131</v>
      </c>
      <c r="E116" s="2" t="s">
        <v>158</v>
      </c>
      <c r="F116" s="2" t="s">
        <v>17</v>
      </c>
      <c r="G116" s="15">
        <v>1180180</v>
      </c>
      <c r="H116" s="15">
        <v>940420</v>
      </c>
      <c r="I116" s="15">
        <v>889830</v>
      </c>
      <c r="J116" s="15">
        <v>506140</v>
      </c>
      <c r="K116" s="15">
        <v>241220</v>
      </c>
      <c r="L116" s="15">
        <v>63680</v>
      </c>
      <c r="M116" s="15">
        <v>63390</v>
      </c>
      <c r="N116" s="15">
        <v>63620</v>
      </c>
      <c r="O116" s="15">
        <v>148760</v>
      </c>
      <c r="P116" s="15">
        <v>563160</v>
      </c>
      <c r="Q116" s="15">
        <v>780300</v>
      </c>
      <c r="R116" s="15">
        <v>1010610</v>
      </c>
      <c r="S116" s="15">
        <v>2740</v>
      </c>
      <c r="T116" s="27"/>
    </row>
    <row r="117" spans="2:20" ht="15" customHeight="1">
      <c r="B117" s="2">
        <v>2</v>
      </c>
      <c r="C117" s="33">
        <f>1+C84</f>
        <v>15</v>
      </c>
      <c r="D117" s="2" t="s">
        <v>145</v>
      </c>
      <c r="E117" s="2" t="s">
        <v>62</v>
      </c>
      <c r="F117" s="2" t="s">
        <v>16</v>
      </c>
      <c r="G117" s="15">
        <v>10000</v>
      </c>
      <c r="H117" s="15">
        <v>10000</v>
      </c>
      <c r="I117" s="15">
        <v>2000</v>
      </c>
      <c r="J117" s="15">
        <v>2000</v>
      </c>
      <c r="K117" s="15">
        <v>1000</v>
      </c>
      <c r="L117" s="15">
        <v>1000</v>
      </c>
      <c r="M117" s="15">
        <v>1000</v>
      </c>
      <c r="N117" s="15">
        <v>1000</v>
      </c>
      <c r="O117" s="15">
        <v>1500</v>
      </c>
      <c r="P117" s="15">
        <v>2000</v>
      </c>
      <c r="Q117" s="15">
        <v>5000</v>
      </c>
      <c r="R117" s="15">
        <v>5000</v>
      </c>
      <c r="S117" s="15">
        <v>900</v>
      </c>
      <c r="T117" s="27"/>
    </row>
    <row r="118" spans="2:20" ht="15" customHeight="1">
      <c r="B118" s="2">
        <v>3</v>
      </c>
      <c r="C118" s="33">
        <f>1+C101</f>
        <v>23</v>
      </c>
      <c r="D118" s="2" t="s">
        <v>81</v>
      </c>
      <c r="E118" s="2" t="s">
        <v>28</v>
      </c>
      <c r="F118" s="2" t="s">
        <v>23</v>
      </c>
      <c r="G118" s="15">
        <v>64727</v>
      </c>
      <c r="H118" s="15">
        <v>60550</v>
      </c>
      <c r="I118" s="15">
        <v>118124</v>
      </c>
      <c r="J118" s="15">
        <v>27645</v>
      </c>
      <c r="K118" s="15">
        <v>674</v>
      </c>
      <c r="L118" s="15">
        <v>823</v>
      </c>
      <c r="M118" s="15">
        <v>930</v>
      </c>
      <c r="N118" s="15">
        <v>906</v>
      </c>
      <c r="O118" s="15">
        <v>1090</v>
      </c>
      <c r="P118" s="15">
        <v>65491</v>
      </c>
      <c r="Q118" s="15">
        <v>99570</v>
      </c>
      <c r="R118" s="15">
        <v>126476</v>
      </c>
      <c r="S118" s="15">
        <v>768</v>
      </c>
      <c r="T118" s="27"/>
    </row>
    <row r="119" spans="2:20" ht="15" customHeight="1">
      <c r="B119" s="2">
        <v>4</v>
      </c>
      <c r="C119" s="33">
        <f>1+C91</f>
        <v>83</v>
      </c>
      <c r="D119" s="2" t="s">
        <v>132</v>
      </c>
      <c r="E119" s="2" t="s">
        <v>192</v>
      </c>
      <c r="F119" s="2" t="s">
        <v>14</v>
      </c>
      <c r="G119" s="15">
        <v>650000</v>
      </c>
      <c r="H119" s="15">
        <v>600000</v>
      </c>
      <c r="I119" s="15">
        <v>400000</v>
      </c>
      <c r="J119" s="15">
        <v>350000</v>
      </c>
      <c r="K119" s="15">
        <v>200000</v>
      </c>
      <c r="L119" s="15">
        <v>60000</v>
      </c>
      <c r="M119" s="15">
        <v>70000</v>
      </c>
      <c r="N119" s="15">
        <v>85000</v>
      </c>
      <c r="O119" s="15">
        <v>150000</v>
      </c>
      <c r="P119" s="15">
        <v>265000</v>
      </c>
      <c r="Q119" s="15">
        <v>400000</v>
      </c>
      <c r="R119" s="15">
        <v>500000</v>
      </c>
      <c r="S119" s="15">
        <v>1207</v>
      </c>
      <c r="T119" s="27"/>
    </row>
    <row r="120" spans="2:20" ht="15" customHeight="1">
      <c r="B120" s="47" t="s">
        <v>22</v>
      </c>
      <c r="C120" s="47"/>
      <c r="D120" s="47"/>
      <c r="E120" s="47"/>
      <c r="F120" s="47"/>
      <c r="G120" s="5">
        <f>SUM(G116:G119)</f>
        <v>1904907</v>
      </c>
      <c r="H120" s="5">
        <f aca="true" t="shared" si="11" ref="H120:Q120">SUM(H116:H119)</f>
        <v>1610970</v>
      </c>
      <c r="I120" s="5">
        <f t="shared" si="11"/>
        <v>1409954</v>
      </c>
      <c r="J120" s="5">
        <f t="shared" si="11"/>
        <v>885785</v>
      </c>
      <c r="K120" s="5">
        <f t="shared" si="11"/>
        <v>442894</v>
      </c>
      <c r="L120" s="5">
        <f t="shared" si="11"/>
        <v>125503</v>
      </c>
      <c r="M120" s="5">
        <f t="shared" si="11"/>
        <v>135320</v>
      </c>
      <c r="N120" s="5">
        <f t="shared" si="11"/>
        <v>150526</v>
      </c>
      <c r="O120" s="5">
        <f t="shared" si="11"/>
        <v>301350</v>
      </c>
      <c r="P120" s="5">
        <f t="shared" si="11"/>
        <v>895651</v>
      </c>
      <c r="Q120" s="5">
        <f t="shared" si="11"/>
        <v>1284870</v>
      </c>
      <c r="R120" s="5">
        <f>SUM(R116:R119)</f>
        <v>1642086</v>
      </c>
      <c r="S120" s="5">
        <f>SUM(S116:S119)</f>
        <v>5615</v>
      </c>
      <c r="T120" s="27"/>
    </row>
    <row r="121" spans="2:20" ht="15" customHeight="1">
      <c r="B121" s="8" t="s">
        <v>144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7"/>
    </row>
    <row r="122" spans="2:20" ht="15" customHeight="1">
      <c r="B122" s="2" t="s">
        <v>13</v>
      </c>
      <c r="C122" s="33" t="s">
        <v>177</v>
      </c>
      <c r="D122" s="45" t="s">
        <v>54</v>
      </c>
      <c r="E122" s="45"/>
      <c r="F122" s="45"/>
      <c r="G122" s="46" t="s">
        <v>58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9" t="s">
        <v>12</v>
      </c>
      <c r="T122" s="27"/>
    </row>
    <row r="123" spans="2:20" s="4" customFormat="1" ht="15" customHeight="1">
      <c r="B123" s="33"/>
      <c r="C123" s="33"/>
      <c r="D123" s="33" t="s">
        <v>21</v>
      </c>
      <c r="E123" s="33" t="s">
        <v>47</v>
      </c>
      <c r="F123" s="33" t="s">
        <v>53</v>
      </c>
      <c r="G123" s="9" t="s">
        <v>0</v>
      </c>
      <c r="H123" s="9" t="s">
        <v>1</v>
      </c>
      <c r="I123" s="9" t="s">
        <v>2</v>
      </c>
      <c r="J123" s="9" t="s">
        <v>3</v>
      </c>
      <c r="K123" s="9" t="s">
        <v>4</v>
      </c>
      <c r="L123" s="9" t="s">
        <v>5</v>
      </c>
      <c r="M123" s="9" t="s">
        <v>6</v>
      </c>
      <c r="N123" s="9" t="s">
        <v>7</v>
      </c>
      <c r="O123" s="9" t="s">
        <v>8</v>
      </c>
      <c r="P123" s="9" t="s">
        <v>9</v>
      </c>
      <c r="Q123" s="9" t="s">
        <v>10</v>
      </c>
      <c r="R123" s="9" t="s">
        <v>11</v>
      </c>
      <c r="S123" s="49"/>
      <c r="T123" s="27"/>
    </row>
    <row r="124" spans="2:20" ht="15" customHeight="1">
      <c r="B124" s="2">
        <v>1</v>
      </c>
      <c r="C124" s="33">
        <f>1+C116</f>
        <v>9</v>
      </c>
      <c r="D124" s="2" t="s">
        <v>133</v>
      </c>
      <c r="E124" s="2" t="s">
        <v>157</v>
      </c>
      <c r="F124" s="2" t="s">
        <v>14</v>
      </c>
      <c r="G124" s="15">
        <v>5124760</v>
      </c>
      <c r="H124" s="15">
        <v>3995270</v>
      </c>
      <c r="I124" s="15">
        <v>3433400</v>
      </c>
      <c r="J124" s="15">
        <v>1814830</v>
      </c>
      <c r="K124" s="15">
        <v>701490</v>
      </c>
      <c r="L124" s="15">
        <v>0</v>
      </c>
      <c r="M124" s="15">
        <v>0</v>
      </c>
      <c r="N124" s="15">
        <v>30</v>
      </c>
      <c r="O124" s="15">
        <v>351660</v>
      </c>
      <c r="P124" s="15">
        <v>2092170</v>
      </c>
      <c r="Q124" s="15">
        <v>3262460</v>
      </c>
      <c r="R124" s="15">
        <v>4311130</v>
      </c>
      <c r="S124" s="15">
        <v>10972</v>
      </c>
      <c r="T124" s="27"/>
    </row>
    <row r="125" spans="2:20" ht="15" customHeight="1">
      <c r="B125" s="47" t="s">
        <v>22</v>
      </c>
      <c r="C125" s="47"/>
      <c r="D125" s="47"/>
      <c r="E125" s="47"/>
      <c r="F125" s="47"/>
      <c r="G125" s="5">
        <f>G124</f>
        <v>5124760</v>
      </c>
      <c r="H125" s="5">
        <f aca="true" t="shared" si="12" ref="H125:R125">H124</f>
        <v>3995270</v>
      </c>
      <c r="I125" s="5">
        <f t="shared" si="12"/>
        <v>3433400</v>
      </c>
      <c r="J125" s="5">
        <f t="shared" si="12"/>
        <v>1814830</v>
      </c>
      <c r="K125" s="5">
        <f t="shared" si="12"/>
        <v>701490</v>
      </c>
      <c r="L125" s="5">
        <f t="shared" si="12"/>
        <v>0</v>
      </c>
      <c r="M125" s="5">
        <f t="shared" si="12"/>
        <v>0</v>
      </c>
      <c r="N125" s="5">
        <f t="shared" si="12"/>
        <v>30</v>
      </c>
      <c r="O125" s="5">
        <f t="shared" si="12"/>
        <v>351660</v>
      </c>
      <c r="P125" s="5">
        <f t="shared" si="12"/>
        <v>2092170</v>
      </c>
      <c r="Q125" s="5">
        <f t="shared" si="12"/>
        <v>3262460</v>
      </c>
      <c r="R125" s="5">
        <f t="shared" si="12"/>
        <v>4311130</v>
      </c>
      <c r="S125" s="5">
        <v>10972</v>
      </c>
      <c r="T125" s="27"/>
    </row>
    <row r="126" spans="7:20" ht="15" customHeight="1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7"/>
    </row>
    <row r="127" spans="7:20" ht="15" customHeight="1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T127" s="27"/>
    </row>
    <row r="128" spans="7:20" ht="13.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T128" s="27"/>
    </row>
    <row r="129" spans="7:20" ht="13.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T129" s="27"/>
    </row>
    <row r="130" spans="7:18" ht="13.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7:18" ht="13.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7:18" ht="13.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7:18" ht="13.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7:18" ht="13.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7:18" ht="13.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7:18" ht="13.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7:18" ht="13.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7:18" ht="13.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7:18" ht="13.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7:18" ht="13.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7:18" ht="13.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7:18" ht="13.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7:18" ht="13.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7:18" ht="13.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</sheetData>
  <sheetProtection/>
  <mergeCells count="28">
    <mergeCell ref="D1:N1"/>
    <mergeCell ref="B94:F94"/>
    <mergeCell ref="B112:F112"/>
    <mergeCell ref="B120:F120"/>
    <mergeCell ref="B125:F125"/>
    <mergeCell ref="S96:S97"/>
    <mergeCell ref="S114:S115"/>
    <mergeCell ref="S122:S123"/>
    <mergeCell ref="D4:F4"/>
    <mergeCell ref="D13:F13"/>
    <mergeCell ref="D25:F25"/>
    <mergeCell ref="D70:F70"/>
    <mergeCell ref="D77:F77"/>
    <mergeCell ref="D96:F96"/>
    <mergeCell ref="B11:F11"/>
    <mergeCell ref="B22:F22"/>
    <mergeCell ref="B68:F68"/>
    <mergeCell ref="B75:F75"/>
    <mergeCell ref="D114:F114"/>
    <mergeCell ref="D122:F122"/>
    <mergeCell ref="G4:R4"/>
    <mergeCell ref="G13:R13"/>
    <mergeCell ref="G25:R25"/>
    <mergeCell ref="G70:R70"/>
    <mergeCell ref="G77:R77"/>
    <mergeCell ref="G96:R96"/>
    <mergeCell ref="G114:R114"/>
    <mergeCell ref="G122:R122"/>
  </mergeCells>
  <printOptions/>
  <pageMargins left="0.38" right="0.15748031496062992" top="0.3" bottom="0.29" header="0.18" footer="0.19"/>
  <pageSetup fitToHeight="2" fitToWidth="1" horizontalDpi="600" verticalDpi="600" orientation="landscape" paperSize="8" scale="88" r:id="rId1"/>
  <ignoredErrors>
    <ignoredError sqref="C18:C19 C33 C43 C40 C52 C55 C60 C89 C117 C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32.8515625" style="0" bestFit="1" customWidth="1"/>
    <col min="3" max="3" width="10.140625" style="0" bestFit="1" customWidth="1"/>
  </cols>
  <sheetData>
    <row r="2" spans="2:3" ht="12.75">
      <c r="B2" s="39" t="s">
        <v>214</v>
      </c>
      <c r="C2" s="40">
        <f>C3+C4</f>
        <v>76843</v>
      </c>
    </row>
    <row r="3" spans="2:3" ht="12.75">
      <c r="B3" s="41" t="s">
        <v>136</v>
      </c>
      <c r="C3" s="40">
        <f>SUM('Zał.nr 2'!G11:R11)</f>
        <v>6653</v>
      </c>
    </row>
    <row r="4" spans="2:3" ht="12.75">
      <c r="B4" s="41" t="s">
        <v>137</v>
      </c>
      <c r="C4" s="40">
        <f>SUM('Zał.nr 2'!G22:R22)</f>
        <v>70190</v>
      </c>
    </row>
    <row r="5" spans="2:3" ht="12.75">
      <c r="B5" s="43" t="s">
        <v>138</v>
      </c>
      <c r="C5" s="44">
        <f>C6+C7</f>
        <v>2022635</v>
      </c>
    </row>
    <row r="6" spans="2:3" ht="12.75">
      <c r="B6" s="41" t="s">
        <v>213</v>
      </c>
      <c r="C6" s="40">
        <f>SUM('Zał.nr 2'!G68:R68)</f>
        <v>1836894</v>
      </c>
    </row>
    <row r="7" spans="2:3" ht="12.75">
      <c r="B7" s="41" t="s">
        <v>140</v>
      </c>
      <c r="C7" s="40">
        <f>SUM('Zał.nr 2'!G75:R75)</f>
        <v>185741</v>
      </c>
    </row>
    <row r="8" spans="2:3" ht="12.75">
      <c r="B8" s="42" t="s">
        <v>209</v>
      </c>
      <c r="C8" s="40">
        <f>SUM('Zał.nr 2'!G94:R94)</f>
        <v>2752181</v>
      </c>
    </row>
    <row r="9" spans="2:3" ht="12.75">
      <c r="B9" s="42" t="s">
        <v>210</v>
      </c>
      <c r="C9" s="40">
        <f>SUM('Zał.nr 2'!G112:R112)</f>
        <v>5760503</v>
      </c>
    </row>
    <row r="10" spans="2:3" ht="12.75">
      <c r="B10" s="42" t="s">
        <v>211</v>
      </c>
      <c r="C10" s="40">
        <f>SUM('Zał.nr 2'!G120:R120)</f>
        <v>10789816</v>
      </c>
    </row>
    <row r="11" spans="2:3" ht="12.75">
      <c r="B11" s="42" t="s">
        <v>212</v>
      </c>
      <c r="C11" s="40">
        <f>SUM('Zał.nr 2'!G125:R125)</f>
        <v>25087200</v>
      </c>
    </row>
    <row r="12" spans="2:3" ht="12.75">
      <c r="B12" s="42" t="s">
        <v>22</v>
      </c>
      <c r="C12" s="40">
        <f>C3+C4+C6+C7+C8+C9+C10+C11</f>
        <v>46489178</v>
      </c>
    </row>
    <row r="13" ht="12.75">
      <c r="C13" s="38"/>
    </row>
    <row r="14" ht="12.75">
      <c r="C14" s="38"/>
    </row>
    <row r="15" ht="12.75">
      <c r="C15" s="38"/>
    </row>
    <row r="16" ht="12.75">
      <c r="C16" s="38"/>
    </row>
    <row r="17" ht="12.75"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Mzec</dc:creator>
  <cp:keywords/>
  <dc:description/>
  <cp:lastModifiedBy>Anna Maciołek</cp:lastModifiedBy>
  <cp:lastPrinted>2021-06-22T08:06:03Z</cp:lastPrinted>
  <dcterms:created xsi:type="dcterms:W3CDTF">2015-04-22T08:57:26Z</dcterms:created>
  <dcterms:modified xsi:type="dcterms:W3CDTF">2021-06-22T08:06:17Z</dcterms:modified>
  <cp:category/>
  <cp:version/>
  <cp:contentType/>
  <cp:contentStatus/>
</cp:coreProperties>
</file>